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Work\Game\"/>
    </mc:Choice>
  </mc:AlternateContent>
  <bookViews>
    <workbookView xWindow="0" yWindow="0" windowWidth="30720" windowHeight="14115"/>
  </bookViews>
  <sheets>
    <sheet name="Wiki" sheetId="1" r:id="rId1"/>
    <sheet name="プロフィール" sheetId="2" r:id="rId2"/>
  </sheets>
  <definedNames>
    <definedName name="_xlnm._FilterDatabase" localSheetId="1" hidden="1">プロフィール!$E$1:$F$1274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B102" i="1"/>
  <c r="K114" i="1" l="1"/>
  <c r="K115" i="1"/>
  <c r="E125" i="1"/>
  <c r="B118" i="1"/>
  <c r="E124" i="1"/>
  <c r="B117" i="1"/>
  <c r="K102" i="1"/>
  <c r="K99" i="1"/>
  <c r="K75" i="1"/>
  <c r="K68" i="1"/>
  <c r="K67" i="1"/>
  <c r="K66" i="1"/>
  <c r="K65" i="1"/>
  <c r="K63" i="1"/>
  <c r="K62" i="1"/>
  <c r="K61" i="1"/>
  <c r="K58" i="1"/>
  <c r="E112" i="1"/>
  <c r="E106" i="1"/>
  <c r="O15" i="1"/>
  <c r="E83" i="1" s="1"/>
  <c r="E82" i="1"/>
  <c r="O11" i="1"/>
  <c r="E79" i="1" s="1"/>
  <c r="O13" i="1"/>
  <c r="E81" i="1" s="1"/>
  <c r="N13" i="1"/>
  <c r="E80" i="1" s="1"/>
  <c r="N11" i="1"/>
  <c r="E78" i="1" s="1"/>
  <c r="E75" i="1"/>
  <c r="E68" i="1"/>
  <c r="E67" i="1"/>
  <c r="E66" i="1"/>
  <c r="E65" i="1"/>
  <c r="E63" i="1"/>
  <c r="E62" i="1"/>
  <c r="E61" i="1"/>
  <c r="E58" i="1"/>
  <c r="B105" i="1"/>
  <c r="B99" i="1"/>
  <c r="B75" i="1"/>
  <c r="O14" i="1"/>
  <c r="B76" i="1" s="1"/>
  <c r="O12" i="1"/>
  <c r="B74" i="1" s="1"/>
  <c r="N12" i="1"/>
  <c r="B73" i="1" s="1"/>
  <c r="O10" i="1"/>
  <c r="B72" i="1" s="1"/>
  <c r="N10" i="1"/>
  <c r="B71" i="1" s="1"/>
  <c r="B68" i="1"/>
  <c r="B67" i="1"/>
  <c r="B66" i="1"/>
  <c r="B65" i="1"/>
  <c r="B63" i="1"/>
  <c r="B62" i="1"/>
  <c r="B61" i="1"/>
  <c r="B58" i="1"/>
  <c r="C1354" i="2"/>
  <c r="C1341" i="2"/>
  <c r="C1328" i="2"/>
  <c r="C1315" i="2"/>
  <c r="C1302" i="2"/>
  <c r="C1289" i="2"/>
  <c r="C1276" i="2"/>
  <c r="C1263" i="2"/>
  <c r="C1250" i="2"/>
  <c r="C1237" i="2"/>
  <c r="C1224" i="2"/>
  <c r="C1211" i="2"/>
  <c r="C1198" i="2"/>
  <c r="C1185" i="2"/>
  <c r="C1172" i="2"/>
  <c r="C1159" i="2"/>
  <c r="C1146" i="2"/>
  <c r="C1133" i="2"/>
  <c r="C1120" i="2"/>
  <c r="C1107" i="2"/>
  <c r="C1094" i="2"/>
  <c r="C1080" i="2"/>
  <c r="C1067" i="2"/>
  <c r="C1054" i="2"/>
  <c r="C1041" i="2"/>
  <c r="C1028" i="2"/>
  <c r="C1015" i="2"/>
  <c r="C1002" i="2"/>
  <c r="C989" i="2"/>
  <c r="C976" i="2"/>
  <c r="C963" i="2"/>
  <c r="C950" i="2"/>
  <c r="C937" i="2"/>
  <c r="C924" i="2"/>
  <c r="C911" i="2"/>
  <c r="C898" i="2"/>
  <c r="C885" i="2"/>
  <c r="C872" i="2"/>
  <c r="C859" i="2"/>
  <c r="C846" i="2"/>
  <c r="C833" i="2"/>
  <c r="C820" i="2"/>
  <c r="C807" i="2"/>
  <c r="C794" i="2"/>
  <c r="C781" i="2"/>
  <c r="C768" i="2"/>
  <c r="C755" i="2"/>
  <c r="C742" i="2"/>
  <c r="C729" i="2"/>
  <c r="C716" i="2"/>
  <c r="C703" i="2"/>
  <c r="C690" i="2"/>
  <c r="C677" i="2"/>
  <c r="C664" i="2"/>
  <c r="C651" i="2"/>
  <c r="C638" i="2"/>
  <c r="C625" i="2"/>
  <c r="C612" i="2"/>
  <c r="C599" i="2"/>
  <c r="C586" i="2"/>
  <c r="C573" i="2"/>
  <c r="C560" i="2"/>
  <c r="C547" i="2"/>
  <c r="C534" i="2"/>
  <c r="C521" i="2"/>
  <c r="C508" i="2"/>
  <c r="C495" i="2"/>
  <c r="C482" i="2"/>
  <c r="C469" i="2"/>
  <c r="C456" i="2"/>
  <c r="C443" i="2"/>
  <c r="C430" i="2"/>
  <c r="C417" i="2"/>
  <c r="C404" i="2"/>
  <c r="C391" i="2"/>
  <c r="C378" i="2"/>
  <c r="C365" i="2"/>
  <c r="C352" i="2"/>
  <c r="C339" i="2"/>
  <c r="C326" i="2"/>
  <c r="C313" i="2"/>
  <c r="C300" i="2"/>
  <c r="C287" i="2"/>
  <c r="C274" i="2"/>
  <c r="C261" i="2"/>
  <c r="C248" i="2"/>
  <c r="C235" i="2"/>
  <c r="C222" i="2"/>
  <c r="C209" i="2"/>
  <c r="C196" i="2"/>
  <c r="C183" i="2"/>
  <c r="C170" i="2"/>
  <c r="C157" i="2"/>
  <c r="C144" i="2"/>
  <c r="C131" i="2"/>
  <c r="C118" i="2"/>
  <c r="C105" i="2"/>
  <c r="C92" i="2"/>
  <c r="C79" i="2"/>
  <c r="C66" i="2"/>
  <c r="C53" i="2"/>
  <c r="C40" i="2"/>
  <c r="C27" i="2"/>
  <c r="C14" i="2"/>
  <c r="I5" i="2"/>
  <c r="C1" i="2"/>
  <c r="G10" i="1"/>
  <c r="C37" i="1" s="1"/>
  <c r="K73" i="1" l="1"/>
  <c r="K74" i="1"/>
  <c r="K60" i="1"/>
  <c r="K72" i="1"/>
  <c r="K76" i="1"/>
  <c r="K71" i="1"/>
  <c r="E74" i="1"/>
  <c r="C38" i="1"/>
  <c r="C39" i="1"/>
  <c r="C42" i="1"/>
  <c r="E71" i="1"/>
  <c r="E72" i="1"/>
  <c r="E76" i="1"/>
  <c r="E73" i="1"/>
  <c r="E60" i="1"/>
  <c r="C49" i="1"/>
  <c r="C50" i="1"/>
  <c r="B60" i="1"/>
  <c r="C47" i="1"/>
  <c r="C51" i="1"/>
  <c r="C48" i="1"/>
  <c r="C52" i="1"/>
  <c r="C43" i="1"/>
  <c r="C44" i="1"/>
  <c r="C40" i="1"/>
  <c r="C41" i="1"/>
  <c r="G11" i="1"/>
  <c r="E56" i="1" s="1"/>
  <c r="K56" i="1" l="1"/>
  <c r="B56" i="1"/>
  <c r="G12" i="1"/>
  <c r="K95" i="1" l="1"/>
  <c r="K91" i="1"/>
  <c r="K87" i="1"/>
  <c r="K94" i="1"/>
  <c r="K90" i="1"/>
  <c r="K86" i="1"/>
  <c r="K92" i="1"/>
  <c r="K93" i="1"/>
  <c r="K89" i="1"/>
  <c r="K85" i="1"/>
  <c r="K88" i="1"/>
  <c r="E100" i="1"/>
  <c r="E96" i="1"/>
  <c r="E92" i="1"/>
  <c r="E97" i="1"/>
  <c r="E99" i="1"/>
  <c r="E95" i="1"/>
  <c r="E101" i="1"/>
  <c r="E93" i="1"/>
  <c r="E102" i="1"/>
  <c r="E98" i="1"/>
  <c r="E94" i="1"/>
  <c r="B95" i="1"/>
  <c r="B92" i="1"/>
  <c r="B86" i="1"/>
  <c r="B87" i="1"/>
  <c r="B85" i="1"/>
  <c r="B90" i="1"/>
  <c r="B91" i="1"/>
  <c r="B88" i="1"/>
  <c r="B89" i="1"/>
  <c r="B94" i="1"/>
  <c r="B93" i="1"/>
</calcChain>
</file>

<file path=xl/sharedStrings.xml><?xml version="1.0" encoding="utf-8"?>
<sst xmlns="http://schemas.openxmlformats.org/spreadsheetml/2006/main" count="3188" uniqueCount="2531">
  <si>
    <t>属性</t>
    <rPh sb="0" eb="2">
      <t>ゾクセイ</t>
    </rPh>
    <phoneticPr fontId="3"/>
  </si>
  <si>
    <t>成長</t>
    <rPh sb="0" eb="2">
      <t>セイチョウ</t>
    </rPh>
    <phoneticPr fontId="3"/>
  </si>
  <si>
    <t>ﾌﾛﾝﾄｽｷﾙ属性</t>
    <rPh sb="7" eb="9">
      <t>ゾクセイ</t>
    </rPh>
    <phoneticPr fontId="3"/>
  </si>
  <si>
    <t>覚醒ﾌﾛﾝﾄｽｷﾙ属性</t>
    <rPh sb="0" eb="2">
      <t>カクセイ</t>
    </rPh>
    <rPh sb="9" eb="11">
      <t>ゾクセイ</t>
    </rPh>
    <phoneticPr fontId="3"/>
  </si>
  <si>
    <t>フロントスキル名</t>
    <rPh sb="7" eb="8">
      <t>メイ</t>
    </rPh>
    <phoneticPr fontId="3"/>
  </si>
  <si>
    <t>覚醒フロントスキル名</t>
    <rPh sb="0" eb="2">
      <t>カクセイ</t>
    </rPh>
    <rPh sb="9" eb="10">
      <t>メイ</t>
    </rPh>
    <phoneticPr fontId="3"/>
  </si>
  <si>
    <t>ﾊﾞｯｸｽｷﾙ属性</t>
    <rPh sb="7" eb="9">
      <t>ゾクセイ</t>
    </rPh>
    <phoneticPr fontId="3"/>
  </si>
  <si>
    <t>バックスキル名</t>
    <rPh sb="6" eb="7">
      <t>メイ</t>
    </rPh>
    <phoneticPr fontId="3"/>
  </si>
  <si>
    <t>覚醒ﾊﾞｯｸｽｷﾙ属性</t>
    <rPh sb="0" eb="2">
      <t>カクセイ</t>
    </rPh>
    <rPh sb="9" eb="11">
      <t>ゾクセイ</t>
    </rPh>
    <phoneticPr fontId="3"/>
  </si>
  <si>
    <t>覚醒バックスキル名</t>
    <rPh sb="0" eb="2">
      <t>カクセイ</t>
    </rPh>
    <rPh sb="8" eb="9">
      <t>メイ</t>
    </rPh>
    <phoneticPr fontId="3"/>
  </si>
  <si>
    <t>ｻﾎﾟｰﾄｽｷﾙ属性</t>
    <rPh sb="8" eb="10">
      <t>ゾクセイ</t>
    </rPh>
    <phoneticPr fontId="3"/>
  </si>
  <si>
    <t>サポートスキル名</t>
    <rPh sb="7" eb="8">
      <t>メイ</t>
    </rPh>
    <phoneticPr fontId="3"/>
  </si>
  <si>
    <t>覚醒ｻﾎﾟｰﾄｽｷﾙ属性</t>
    <rPh sb="0" eb="2">
      <t>カクセイ</t>
    </rPh>
    <rPh sb="10" eb="12">
      <t>ゾクセイ</t>
    </rPh>
    <phoneticPr fontId="3"/>
  </si>
  <si>
    <t>覚醒サポートスキル名</t>
    <rPh sb="0" eb="2">
      <t>カクセイ</t>
    </rPh>
    <rPh sb="9" eb="10">
      <t>メイ</t>
    </rPh>
    <phoneticPr fontId="3"/>
  </si>
  <si>
    <t>入力→</t>
    <rPh sb="0" eb="2">
      <t>ニュウリョク</t>
    </rPh>
    <phoneticPr fontId="3"/>
  </si>
  <si>
    <t>フロントスキル説明</t>
    <rPh sb="7" eb="9">
      <t>セツメイ</t>
    </rPh>
    <phoneticPr fontId="3"/>
  </si>
  <si>
    <t>覚醒フロントスキル説明</t>
    <rPh sb="0" eb="2">
      <t>カクセイ</t>
    </rPh>
    <rPh sb="9" eb="11">
      <t>セツメイ</t>
    </rPh>
    <phoneticPr fontId="3"/>
  </si>
  <si>
    <t>バックスキル説明</t>
    <rPh sb="6" eb="8">
      <t>セツメイ</t>
    </rPh>
    <phoneticPr fontId="3"/>
  </si>
  <si>
    <t>覚醒バックスキル説明</t>
    <rPh sb="0" eb="2">
      <t>カクセイ</t>
    </rPh>
    <rPh sb="8" eb="10">
      <t>セツメイ</t>
    </rPh>
    <phoneticPr fontId="3"/>
  </si>
  <si>
    <t>サポートスキル説明</t>
    <rPh sb="7" eb="9">
      <t>セツメイ</t>
    </rPh>
    <phoneticPr fontId="3"/>
  </si>
  <si>
    <t>覚醒サポートスキル説明</t>
    <rPh sb="0" eb="2">
      <t>カクセイ</t>
    </rPh>
    <rPh sb="9" eb="11">
      <t>セツメイ</t>
    </rPh>
    <phoneticPr fontId="3"/>
  </si>
  <si>
    <t>天音愛</t>
  </si>
  <si>
    <t>あまねあい</t>
    <phoneticPr fontId="5"/>
  </si>
  <si>
    <t>Ai Amane</t>
    <phoneticPr fontId="5"/>
  </si>
  <si>
    <t>ラブリー</t>
    <phoneticPr fontId="5"/>
  </si>
  <si>
    <t>あまねあい1</t>
    <phoneticPr fontId="5"/>
  </si>
  <si>
    <t>ニックネーム：あい</t>
  </si>
  <si>
    <t>あまねあい2</t>
  </si>
  <si>
    <t>身長：158cm</t>
  </si>
  <si>
    <t>あまねあい3</t>
  </si>
  <si>
    <t>体重：49.5kg</t>
  </si>
  <si>
    <t>あまねあい4</t>
  </si>
  <si>
    <t>3サイズ：87/60/86</t>
  </si>
  <si>
    <t>あまねあい5</t>
  </si>
  <si>
    <t>誕生日：7月7日</t>
  </si>
  <si>
    <t>あまねあい6</t>
  </si>
  <si>
    <t>星座：蟹座</t>
  </si>
  <si>
    <t>あまねあい7</t>
  </si>
  <si>
    <t>血液型：O型</t>
  </si>
  <si>
    <t>あまねあい8</t>
  </si>
  <si>
    <t>趣味：料理</t>
  </si>
  <si>
    <t>あまねあい9</t>
  </si>
  <si>
    <t>特技：ダンス</t>
  </si>
  <si>
    <t>あまねあい10</t>
  </si>
  <si>
    <t>好きなもの：ウインドウショッピング</t>
  </si>
  <si>
    <t>あまねあい11</t>
  </si>
  <si>
    <t>好きな食べ物：オムライス</t>
  </si>
  <si>
    <t>大空美晴</t>
  </si>
  <si>
    <t>おおぞらみはる</t>
    <phoneticPr fontId="5"/>
  </si>
  <si>
    <t>Miharu Ozora</t>
    <phoneticPr fontId="5"/>
  </si>
  <si>
    <t>おおぞらみはる1</t>
    <phoneticPr fontId="5"/>
  </si>
  <si>
    <t>ニックネーム：はるちぃ</t>
  </si>
  <si>
    <t>おおぞらみはる2</t>
  </si>
  <si>
    <t>身長：156cm</t>
  </si>
  <si>
    <t>おおぞらみはる3</t>
  </si>
  <si>
    <t>体重：51.2kg</t>
  </si>
  <si>
    <t>おおぞらみはる4</t>
  </si>
  <si>
    <t>3サイズ：90/60/88</t>
  </si>
  <si>
    <t>おおぞらみはる5</t>
  </si>
  <si>
    <t>誕生日：10月10日</t>
  </si>
  <si>
    <t>おおぞらみはる6</t>
  </si>
  <si>
    <t>星座：天秤座</t>
  </si>
  <si>
    <t>おおぞらみはる7</t>
  </si>
  <si>
    <t>血液型：B型</t>
  </si>
  <si>
    <t>おおぞらみはる8</t>
  </si>
  <si>
    <t>趣味：体を動かす事</t>
  </si>
  <si>
    <t>おおぞらみはる9</t>
  </si>
  <si>
    <t>特技：バク転</t>
  </si>
  <si>
    <t>おおぞらみはる10</t>
  </si>
  <si>
    <t>好きなもの：真っ青な空</t>
  </si>
  <si>
    <t>おおぞらみはる11</t>
  </si>
  <si>
    <t>好きな食べ物：激辛カレーライス</t>
  </si>
  <si>
    <t>如月ゆりあ</t>
  </si>
  <si>
    <t>きさらぎゆりあ</t>
    <phoneticPr fontId="5"/>
  </si>
  <si>
    <t>Yuria Kisaragi</t>
    <phoneticPr fontId="5"/>
  </si>
  <si>
    <t>きさらぎゆりあ1</t>
    <phoneticPr fontId="5"/>
  </si>
  <si>
    <t>ニックネーム：ゆりあ</t>
  </si>
  <si>
    <t>きさらぎゆりあ2</t>
  </si>
  <si>
    <t>身長：159cm</t>
  </si>
  <si>
    <t>きさらぎゆりあ3</t>
  </si>
  <si>
    <t>体重：46.4kg</t>
  </si>
  <si>
    <t>きさらぎゆりあ4</t>
  </si>
  <si>
    <t>3サイズ：83/58/84</t>
  </si>
  <si>
    <t>きさらぎゆりあ5</t>
  </si>
  <si>
    <t>誕生日：2月14日</t>
  </si>
  <si>
    <t>きさらぎゆりあ6</t>
  </si>
  <si>
    <t>星座：水瓶座</t>
  </si>
  <si>
    <t>きさらぎゆりあ7</t>
  </si>
  <si>
    <t>血液型：A型</t>
  </si>
  <si>
    <t>きさらぎゆりあ8</t>
  </si>
  <si>
    <t>趣味：読書</t>
  </si>
  <si>
    <t>きさらぎゆりあ9</t>
  </si>
  <si>
    <t>特技：ネコのなきマネ</t>
  </si>
  <si>
    <t>きさらぎゆりあ10</t>
  </si>
  <si>
    <t>好きなもの：ネコ</t>
  </si>
  <si>
    <t>きさらぎゆりあ11</t>
  </si>
  <si>
    <t>好きな食べ物：冷めたオニオングラタンスープ</t>
  </si>
  <si>
    <t>藤丸星菜</t>
  </si>
  <si>
    <t>ふじまるせいな</t>
    <phoneticPr fontId="5"/>
  </si>
  <si>
    <t>Seina Fujimaru</t>
    <phoneticPr fontId="5"/>
  </si>
  <si>
    <t>ふじまるせいな1</t>
    <phoneticPr fontId="5"/>
  </si>
  <si>
    <t>ニックネーム：セーナ</t>
  </si>
  <si>
    <t>ふじまるせいな2</t>
  </si>
  <si>
    <t>身長：155cm</t>
  </si>
  <si>
    <t>ふじまるせいな3</t>
  </si>
  <si>
    <t>体重：43.9kg</t>
  </si>
  <si>
    <t>ふじまるせいな4</t>
  </si>
  <si>
    <t>3サイズ：81/59/82</t>
  </si>
  <si>
    <t>ふじまるせいな5</t>
  </si>
  <si>
    <t>誕生日：1月12日</t>
  </si>
  <si>
    <t>ふじまるせいな6</t>
  </si>
  <si>
    <t>星座：山羊座</t>
  </si>
  <si>
    <t>ふじまるせいな7</t>
  </si>
  <si>
    <t>ふじまるせいな8</t>
  </si>
  <si>
    <t>趣味：ニット帽集め</t>
  </si>
  <si>
    <t>ふじまるせいな9</t>
  </si>
  <si>
    <t>特技：スキー</t>
  </si>
  <si>
    <t>ふじまるせいな10</t>
  </si>
  <si>
    <t>好きなもの：リフトから眺める夕日</t>
  </si>
  <si>
    <t>ふじまるせいな11</t>
  </si>
  <si>
    <t>好きな食べ物：ゲレンデで食べるカレー</t>
  </si>
  <si>
    <t>小高アリス</t>
  </si>
  <si>
    <t>こたかありす</t>
    <phoneticPr fontId="5"/>
  </si>
  <si>
    <t>Alice Kotaka</t>
    <phoneticPr fontId="5"/>
  </si>
  <si>
    <t>こたかありす1</t>
    <phoneticPr fontId="5"/>
  </si>
  <si>
    <t>ニックネーム：アリス</t>
  </si>
  <si>
    <t>こたかありす2</t>
  </si>
  <si>
    <t>身長：163cm</t>
  </si>
  <si>
    <t>こたかありす3</t>
  </si>
  <si>
    <t>体重：51.9kg</t>
  </si>
  <si>
    <t>こたかありす4</t>
  </si>
  <si>
    <t>3サイズ：87/58/89</t>
  </si>
  <si>
    <t>こたかありす5</t>
  </si>
  <si>
    <t>誕生日：1月21日</t>
  </si>
  <si>
    <t>こたかありす6</t>
  </si>
  <si>
    <t>こたかありす7</t>
  </si>
  <si>
    <t>こたかありす8</t>
  </si>
  <si>
    <t>趣味：人間観察</t>
  </si>
  <si>
    <t>こたかありす9</t>
  </si>
  <si>
    <t>特技：フラダンス</t>
  </si>
  <si>
    <t>こたかありす10</t>
  </si>
  <si>
    <t>好きなもの：ハワイ</t>
  </si>
  <si>
    <t>こたかありす11</t>
  </si>
  <si>
    <t>好きな食べ物：白いご飯</t>
  </si>
  <si>
    <t>結城海音</t>
  </si>
  <si>
    <t>ゆうきみお</t>
    <phoneticPr fontId="5"/>
  </si>
  <si>
    <t>Mio Yuki</t>
    <phoneticPr fontId="5"/>
  </si>
  <si>
    <t>ゆうきみお1</t>
    <phoneticPr fontId="5"/>
  </si>
  <si>
    <t>ニックネーム：みおっち</t>
  </si>
  <si>
    <t>ゆうきみお2</t>
  </si>
  <si>
    <t>ゆうきみお3</t>
  </si>
  <si>
    <t>体重：52.8kg</t>
  </si>
  <si>
    <t>ゆうきみお4</t>
  </si>
  <si>
    <t>3サイズ：88/61/88</t>
  </si>
  <si>
    <t>ゆうきみお5</t>
  </si>
  <si>
    <t>誕生日：11月2日</t>
  </si>
  <si>
    <t>ゆうきみお6</t>
  </si>
  <si>
    <t>星座：蠍座</t>
  </si>
  <si>
    <t>ゆうきみお7</t>
  </si>
  <si>
    <t>ゆうきみお8</t>
  </si>
  <si>
    <t>趣味：お掃除</t>
  </si>
  <si>
    <t>ゆうきみお9</t>
  </si>
  <si>
    <t>特技：接客</t>
  </si>
  <si>
    <t>ゆうきみお10</t>
  </si>
  <si>
    <t>好きなもの：ご主人様</t>
  </si>
  <si>
    <t>ゆうきみお11</t>
  </si>
  <si>
    <t>好きな食べ物：納豆</t>
  </si>
  <si>
    <t>桐生うらら</t>
  </si>
  <si>
    <t>きりゅううらら</t>
    <phoneticPr fontId="5"/>
  </si>
  <si>
    <t>Urara Kiryu</t>
    <phoneticPr fontId="5"/>
  </si>
  <si>
    <t>きりゅううらら1</t>
    <phoneticPr fontId="5"/>
  </si>
  <si>
    <t>ニックネーム：うーちゃん</t>
  </si>
  <si>
    <t>きりゅううらら2</t>
  </si>
  <si>
    <t>身長：164cm</t>
  </si>
  <si>
    <t>きりゅううらら3</t>
  </si>
  <si>
    <t>体重：53kg</t>
  </si>
  <si>
    <t>きりゅううらら4</t>
  </si>
  <si>
    <t>3サイズ：89/59/88</t>
  </si>
  <si>
    <t>きりゅううらら5</t>
  </si>
  <si>
    <t>誕生日：3月11日</t>
  </si>
  <si>
    <t>きりゅううらら6</t>
  </si>
  <si>
    <t>星座：魚座</t>
  </si>
  <si>
    <t>きりゅううらら7</t>
  </si>
  <si>
    <t>きりゅううらら8</t>
  </si>
  <si>
    <t>趣味：花札遊び</t>
  </si>
  <si>
    <t>きりゅううらら9</t>
  </si>
  <si>
    <t>特技：シャドーボクシング（我流）</t>
  </si>
  <si>
    <t>きりゅううらら10</t>
  </si>
  <si>
    <t>好きなもの：気合いの特攻服</t>
  </si>
  <si>
    <t>きりゅううらら11</t>
  </si>
  <si>
    <t>好きな食べ物：桐生の「ひもかわ」</t>
  </si>
  <si>
    <t>晴海萌愛</t>
  </si>
  <si>
    <t>はるみもえ</t>
    <phoneticPr fontId="5"/>
  </si>
  <si>
    <t>Moe Harumi</t>
    <phoneticPr fontId="5"/>
  </si>
  <si>
    <t>はるみもえ1</t>
    <phoneticPr fontId="5"/>
  </si>
  <si>
    <t>ニックネーム：もえもえ</t>
  </si>
  <si>
    <t>はるみもえ2</t>
  </si>
  <si>
    <t>身長：170cm</t>
  </si>
  <si>
    <t>はるみもえ3</t>
  </si>
  <si>
    <t>体重：51.1kg</t>
  </si>
  <si>
    <t>はるみもえ4</t>
  </si>
  <si>
    <t>3サイズ：85/58/85</t>
  </si>
  <si>
    <t>はるみもえ5</t>
  </si>
  <si>
    <t>誕生日：7月9日</t>
  </si>
  <si>
    <t>はるみもえ6</t>
  </si>
  <si>
    <t>はるみもえ7</t>
  </si>
  <si>
    <t>はるみもえ8</t>
  </si>
  <si>
    <t>趣味：ネットへの書き込み</t>
  </si>
  <si>
    <t>はるみもえ9</t>
  </si>
  <si>
    <t>特技：萌声でアニメソングを歌う</t>
  </si>
  <si>
    <t>はるみもえ10</t>
  </si>
  <si>
    <t>好きなもの：アニメ</t>
  </si>
  <si>
    <t>はるみもえ11</t>
  </si>
  <si>
    <t>好きな食べ物：もんじゃ焼き</t>
  </si>
  <si>
    <t>加賀みやび</t>
  </si>
  <si>
    <t>かがみやび</t>
    <phoneticPr fontId="5"/>
  </si>
  <si>
    <t>Miyabi Kaga</t>
    <phoneticPr fontId="5"/>
  </si>
  <si>
    <t>かがみやび1</t>
    <phoneticPr fontId="5"/>
  </si>
  <si>
    <t>ニックネーム：みやびん</t>
  </si>
  <si>
    <t>かがみやび2</t>
  </si>
  <si>
    <t>身長：162cm</t>
  </si>
  <si>
    <t>かがみやび3</t>
  </si>
  <si>
    <t>体重：49.4kg</t>
  </si>
  <si>
    <t>かがみやび4</t>
  </si>
  <si>
    <t>3サイズ：86/60/84</t>
  </si>
  <si>
    <t>かがみやび5</t>
  </si>
  <si>
    <t>誕生日：3月7日</t>
  </si>
  <si>
    <t>かがみやび6</t>
  </si>
  <si>
    <t>かがみやび7</t>
  </si>
  <si>
    <t>かがみやび8</t>
  </si>
  <si>
    <t>趣味：お茶</t>
  </si>
  <si>
    <t>かがみやび9</t>
  </si>
  <si>
    <t>特技：着付け</t>
  </si>
  <si>
    <t>かがみやび10</t>
  </si>
  <si>
    <t>好きなもの：振袖</t>
  </si>
  <si>
    <t>かがみやび11</t>
  </si>
  <si>
    <t>好きな食べ物：和菓子</t>
  </si>
  <si>
    <t>雪村真澄</t>
  </si>
  <si>
    <t>ゆきむらますみ</t>
    <phoneticPr fontId="5"/>
  </si>
  <si>
    <t>Masumi Yukimura</t>
    <phoneticPr fontId="5"/>
  </si>
  <si>
    <t>ゆきむらますみ1</t>
    <phoneticPr fontId="5"/>
  </si>
  <si>
    <t>ニックネーム：ますみん</t>
  </si>
  <si>
    <t>ゆきむらますみ2</t>
  </si>
  <si>
    <t>ゆきむらますみ3</t>
  </si>
  <si>
    <t>体重：45.5kg</t>
  </si>
  <si>
    <t>ゆきむらますみ4</t>
  </si>
  <si>
    <t>3サイズ：81/59/85</t>
  </si>
  <si>
    <t>ゆきむらますみ5</t>
  </si>
  <si>
    <t>誕生日：2月7日</t>
  </si>
  <si>
    <t>ゆきむらますみ6</t>
  </si>
  <si>
    <t>ゆきむらますみ7</t>
  </si>
  <si>
    <t>ゆきむらますみ8</t>
  </si>
  <si>
    <t>趣味：インターネット</t>
  </si>
  <si>
    <t>ゆきむらますみ9</t>
  </si>
  <si>
    <t>特技：地理当て</t>
  </si>
  <si>
    <t>ゆきむらますみ10</t>
  </si>
  <si>
    <t>好きなもの：外の世界</t>
  </si>
  <si>
    <t>ゆきむらますみ11</t>
  </si>
  <si>
    <t>好きな食べ物：みそ天丼</t>
  </si>
  <si>
    <t>高山えな</t>
  </si>
  <si>
    <t>たかやまえな</t>
    <phoneticPr fontId="5"/>
  </si>
  <si>
    <t>Ena Takayama</t>
    <phoneticPr fontId="5"/>
  </si>
  <si>
    <t>たかやまえな1</t>
    <phoneticPr fontId="5"/>
  </si>
  <si>
    <t>ニックネーム：たかえな</t>
  </si>
  <si>
    <t>たかやまえな2</t>
  </si>
  <si>
    <t>身長：151cm</t>
  </si>
  <si>
    <t>たかやまえな3</t>
  </si>
  <si>
    <t>体重：42.1kg</t>
  </si>
  <si>
    <t>たかやまえな4</t>
  </si>
  <si>
    <t>3サイズ：83/57/80</t>
  </si>
  <si>
    <t>たかやまえな5</t>
  </si>
  <si>
    <t>誕生日：10月21日</t>
  </si>
  <si>
    <t>たかやまえな6</t>
  </si>
  <si>
    <t>たかやまえな7</t>
  </si>
  <si>
    <t>たかやまえな8</t>
  </si>
  <si>
    <t>趣味：ゲーム</t>
  </si>
  <si>
    <t>たかやまえな9</t>
  </si>
  <si>
    <t>特技：華道、茶道、お琴</t>
  </si>
  <si>
    <t>たかやまえな10</t>
  </si>
  <si>
    <t>好きなもの：アロマ</t>
  </si>
  <si>
    <t>たかやまえな11</t>
  </si>
  <si>
    <t>好きな食べ物：郡上鮎の塩焼き</t>
  </si>
  <si>
    <t>庵原リコ</t>
  </si>
  <si>
    <t>いおはらりこ</t>
    <phoneticPr fontId="5"/>
  </si>
  <si>
    <t>Riko Iohara</t>
    <phoneticPr fontId="5"/>
  </si>
  <si>
    <t>いおはらりこ1</t>
    <phoneticPr fontId="5"/>
  </si>
  <si>
    <t>ニックネーム：りこりこ</t>
  </si>
  <si>
    <t>いおはらりこ2</t>
  </si>
  <si>
    <t>身長：148cm</t>
  </si>
  <si>
    <t>いおはらりこ3</t>
  </si>
  <si>
    <t>体重：34.5kg</t>
  </si>
  <si>
    <t>いおはらりこ4</t>
  </si>
  <si>
    <t>3サイズ：75/52/74</t>
  </si>
  <si>
    <t>いおはらりこ5</t>
  </si>
  <si>
    <t>誕生日：10月12日</t>
  </si>
  <si>
    <t>いおはらりこ6</t>
  </si>
  <si>
    <t>いおはらりこ7</t>
  </si>
  <si>
    <t>いおはらりこ8</t>
  </si>
  <si>
    <t>趣味：クラシック鑑賞</t>
  </si>
  <si>
    <t>いおはらりこ9</t>
  </si>
  <si>
    <t>特技：即興で作曲をする</t>
  </si>
  <si>
    <t>いおはらりこ10</t>
  </si>
  <si>
    <t>好きなもの：愛用のメトロノーム</t>
  </si>
  <si>
    <t>いおはらりこ11</t>
  </si>
  <si>
    <t>好きな食べ物：お茶（特に煎茶）</t>
  </si>
  <si>
    <t>鳥居みやこ</t>
  </si>
  <si>
    <t>とりいみやこ</t>
    <phoneticPr fontId="5"/>
  </si>
  <si>
    <t>Miyako Torii</t>
    <phoneticPr fontId="5"/>
  </si>
  <si>
    <t>とりいみやこ1</t>
    <phoneticPr fontId="5"/>
  </si>
  <si>
    <t>ニックネーム：みやちゃん</t>
  </si>
  <si>
    <t>とりいみやこ2</t>
  </si>
  <si>
    <t>とりいみやこ3</t>
  </si>
  <si>
    <t>体重：58.9kg</t>
  </si>
  <si>
    <t>とりいみやこ4</t>
  </si>
  <si>
    <t>3サイズ：95/65/94</t>
  </si>
  <si>
    <t>とりいみやこ5</t>
  </si>
  <si>
    <t>誕生日：2月9日</t>
  </si>
  <si>
    <t>とりいみやこ6</t>
  </si>
  <si>
    <t>とりいみやこ7</t>
  </si>
  <si>
    <t>とりいみやこ8</t>
  </si>
  <si>
    <t>趣味：生け花</t>
  </si>
  <si>
    <t>とりいみやこ9</t>
  </si>
  <si>
    <t>特技：日舞</t>
  </si>
  <si>
    <t>とりいみやこ10</t>
  </si>
  <si>
    <t>好きなもの：円山公園の桜と紅葉</t>
  </si>
  <si>
    <t>とりいみやこ11</t>
  </si>
  <si>
    <t>好きな食べ物：八つ橋（特に生八ツ橋）</t>
  </si>
  <si>
    <t>井原穂花</t>
  </si>
  <si>
    <t>いはらほのか</t>
    <phoneticPr fontId="5"/>
  </si>
  <si>
    <t>Honoka Ihara</t>
    <phoneticPr fontId="5"/>
  </si>
  <si>
    <t>いはらほのか1</t>
    <phoneticPr fontId="5"/>
  </si>
  <si>
    <t>ニックネーム：ほのか先生</t>
  </si>
  <si>
    <t>いはらほのか2</t>
  </si>
  <si>
    <t>身長：150cm</t>
  </si>
  <si>
    <t>いはらほのか3</t>
  </si>
  <si>
    <t>体重：44.4kg</t>
  </si>
  <si>
    <t>いはらほのか4</t>
  </si>
  <si>
    <t>3サイズ：81/57/88</t>
  </si>
  <si>
    <t>いはらほのか5</t>
  </si>
  <si>
    <t>誕生日：11月1日</t>
  </si>
  <si>
    <t>いはらほのか6</t>
  </si>
  <si>
    <t>いはらほのか7</t>
  </si>
  <si>
    <t>いはらほのか8</t>
  </si>
  <si>
    <t>趣味：勉強</t>
  </si>
  <si>
    <t>いはらほのか9</t>
  </si>
  <si>
    <t>特技：チョーク投げ</t>
  </si>
  <si>
    <t>いはらほのか10</t>
  </si>
  <si>
    <t>好きなもの：カメラ</t>
  </si>
  <si>
    <t>いはらほのか11</t>
  </si>
  <si>
    <t>好きな食べ物：ゆべしもち</t>
  </si>
  <si>
    <t>黒沢安奈</t>
    <rPh sb="2" eb="4">
      <t>アンンア</t>
    </rPh>
    <phoneticPr fontId="5"/>
  </si>
  <si>
    <t>くろさわあんな</t>
    <phoneticPr fontId="5"/>
  </si>
  <si>
    <t>Anna Kurosawa</t>
    <phoneticPr fontId="5"/>
  </si>
  <si>
    <t>ラブリー</t>
    <phoneticPr fontId="5"/>
  </si>
  <si>
    <t>くろさわあんな1</t>
    <phoneticPr fontId="5"/>
  </si>
  <si>
    <t>ニックネーム：アンナ様</t>
  </si>
  <si>
    <t>くろさわあんな2</t>
  </si>
  <si>
    <t>身長：165cm</t>
  </si>
  <si>
    <t>くろさわあんな3</t>
  </si>
  <si>
    <t>体重：53.5kg</t>
  </si>
  <si>
    <t>くろさわあんな4</t>
  </si>
  <si>
    <t>3サイズ：87/61/89</t>
  </si>
  <si>
    <t>くろさわあんな5</t>
  </si>
  <si>
    <t>誕生日：9月16日</t>
  </si>
  <si>
    <t>くろさわあんな6</t>
  </si>
  <si>
    <t>星座：乙女座</t>
  </si>
  <si>
    <t>くろさわあんな7</t>
  </si>
  <si>
    <t>くろさわあんな8</t>
  </si>
  <si>
    <t>趣味：ネットサーフィン</t>
  </si>
  <si>
    <t>くろさわあんな9</t>
  </si>
  <si>
    <t>特技：鞭</t>
  </si>
  <si>
    <t>くろさわあんな10</t>
  </si>
  <si>
    <t>好きなもの：ロウソク</t>
  </si>
  <si>
    <t>くろさわあんな11</t>
  </si>
  <si>
    <t>好きな食べ物：ソーセージ</t>
  </si>
  <si>
    <t>城山樹里</t>
  </si>
  <si>
    <t>しろやまじゅり</t>
    <phoneticPr fontId="5"/>
  </si>
  <si>
    <t>Juri Shiroyama</t>
    <phoneticPr fontId="5"/>
  </si>
  <si>
    <t>しろやまじゅり1</t>
    <phoneticPr fontId="5"/>
  </si>
  <si>
    <t>ニックネーム：じゅりたん</t>
  </si>
  <si>
    <t>しろやまじゅり2</t>
  </si>
  <si>
    <t>しろやまじゅり3</t>
  </si>
  <si>
    <t>体重：38.9kg</t>
  </si>
  <si>
    <t>しろやまじゅり4</t>
  </si>
  <si>
    <t>3サイズ：78/55/76</t>
  </si>
  <si>
    <t>しろやまじゅり5</t>
  </si>
  <si>
    <t>誕生日：11月23日</t>
  </si>
  <si>
    <t>しろやまじゅり6</t>
  </si>
  <si>
    <t>星座：射手座</t>
  </si>
  <si>
    <t>しろやまじゅり7</t>
  </si>
  <si>
    <t>しろやまじゅり8</t>
  </si>
  <si>
    <t>趣味：芸術作品作り</t>
  </si>
  <si>
    <t>しろやまじゅり9</t>
  </si>
  <si>
    <t>特技：アトリエにこもること</t>
  </si>
  <si>
    <t>しろやまじゅり10</t>
  </si>
  <si>
    <t>好きなもの：ニスの匂い</t>
  </si>
  <si>
    <t>しろやまじゅり11</t>
  </si>
  <si>
    <t>好きな食べ物：片手で食べれるもの</t>
  </si>
  <si>
    <t>喜多みゆき</t>
  </si>
  <si>
    <t>きたみゆき</t>
    <phoneticPr fontId="5"/>
  </si>
  <si>
    <t>Miyuki Kita</t>
    <phoneticPr fontId="5"/>
  </si>
  <si>
    <t>きたみゆき1</t>
    <phoneticPr fontId="5"/>
  </si>
  <si>
    <t>ニックネーム：みゆき</t>
  </si>
  <si>
    <t>きたみゆき2</t>
  </si>
  <si>
    <t>きたみゆき3</t>
  </si>
  <si>
    <t>体重：41.5kg</t>
  </si>
  <si>
    <t>きたみゆき4</t>
  </si>
  <si>
    <t>3サイズ：79/56/78</t>
  </si>
  <si>
    <t>きたみゆき5</t>
  </si>
  <si>
    <t>誕生日：8月21日</t>
  </si>
  <si>
    <t>きたみゆき6</t>
  </si>
  <si>
    <t>星座：獅子座</t>
  </si>
  <si>
    <t>きたみゆき7</t>
  </si>
  <si>
    <t>きたみゆき8</t>
  </si>
  <si>
    <t>趣味：願掛け</t>
  </si>
  <si>
    <t>きたみゆき9</t>
  </si>
  <si>
    <t>特技：占い</t>
  </si>
  <si>
    <t>きたみゆき10</t>
  </si>
  <si>
    <t>好きなもの：浅草寺</t>
  </si>
  <si>
    <t>きたみゆき11</t>
  </si>
  <si>
    <t>好きな食べ物：人形焼き</t>
  </si>
  <si>
    <t>萌野千春</t>
  </si>
  <si>
    <t>もえのちはる</t>
    <phoneticPr fontId="5"/>
  </si>
  <si>
    <t>Chiharu Moeno</t>
    <phoneticPr fontId="5"/>
  </si>
  <si>
    <t>もえのちはる1</t>
    <phoneticPr fontId="5"/>
  </si>
  <si>
    <t>ニックネーム：ちーちゃん</t>
  </si>
  <si>
    <t>もえのちはる2</t>
  </si>
  <si>
    <t>身長：138cm</t>
  </si>
  <si>
    <t>もえのちはる3</t>
  </si>
  <si>
    <t>体重：28.7kg</t>
  </si>
  <si>
    <t>もえのちはる4</t>
  </si>
  <si>
    <t>3サイズ：71/53/67</t>
  </si>
  <si>
    <t>もえのちはる5</t>
  </si>
  <si>
    <t>誕生日：2月10日</t>
  </si>
  <si>
    <t>もえのちはる6</t>
  </si>
  <si>
    <t>もえのちはる7</t>
  </si>
  <si>
    <t>もえのちはる8</t>
  </si>
  <si>
    <t>趣味：ぬいぐるみ作り</t>
  </si>
  <si>
    <t>もえのちはる9</t>
  </si>
  <si>
    <t>特技：腹話術</t>
  </si>
  <si>
    <t>もえのちはる10</t>
  </si>
  <si>
    <t>好きなもの：ダビー（ぬいぐるみの名前）</t>
  </si>
  <si>
    <t>もえのちはる11</t>
  </si>
  <si>
    <t>好きな食べ物：たこ焼き</t>
  </si>
  <si>
    <t>久保田紗弓</t>
  </si>
  <si>
    <t>くぼたさゆみ</t>
    <phoneticPr fontId="5"/>
  </si>
  <si>
    <t>Sayumi Kubota</t>
    <phoneticPr fontId="5"/>
  </si>
  <si>
    <t>くぼたさゆみ1</t>
    <phoneticPr fontId="5"/>
  </si>
  <si>
    <t>ニックネーム：さゆっぺ</t>
  </si>
  <si>
    <t>くぼたさゆみ2</t>
  </si>
  <si>
    <t>身長：153cm</t>
  </si>
  <si>
    <t>くぼたさゆみ3</t>
  </si>
  <si>
    <t>体重：44kg</t>
  </si>
  <si>
    <t>くぼたさゆみ4</t>
  </si>
  <si>
    <t>3サイズ：81/60/83</t>
  </si>
  <si>
    <t>くぼたさゆみ5</t>
  </si>
  <si>
    <t>誕生日：5月30日</t>
  </si>
  <si>
    <t>くぼたさゆみ6</t>
  </si>
  <si>
    <t>星座：双子座</t>
  </si>
  <si>
    <t>くぼたさゆみ7</t>
  </si>
  <si>
    <t>くぼたさゆみ8</t>
  </si>
  <si>
    <t>趣味：ウインドーショッピング</t>
  </si>
  <si>
    <t>くぼたさゆみ9</t>
  </si>
  <si>
    <t>特技：注文されたメニューの暗記</t>
  </si>
  <si>
    <t>くぼたさゆみ10</t>
  </si>
  <si>
    <t>好きなもの：お客様の笑顔</t>
  </si>
  <si>
    <t>くぼたさゆみ11</t>
  </si>
  <si>
    <t>好きな食べ物：クリームシチュー</t>
  </si>
  <si>
    <t>倉本麻奈</t>
  </si>
  <si>
    <t>くらもとまな</t>
    <phoneticPr fontId="5"/>
  </si>
  <si>
    <t>Mana Kuramoto</t>
    <phoneticPr fontId="5"/>
  </si>
  <si>
    <t>くらもとまな1</t>
    <phoneticPr fontId="5"/>
  </si>
  <si>
    <t>ニックネーム：まな</t>
  </si>
  <si>
    <t>くらもとまな2</t>
  </si>
  <si>
    <t>くらもとまな3</t>
  </si>
  <si>
    <t>体重：39.7kg</t>
  </si>
  <si>
    <t>くらもとまな4</t>
  </si>
  <si>
    <t>3サイズ：78/58/75</t>
  </si>
  <si>
    <t>くらもとまな5</t>
  </si>
  <si>
    <t>誕生日：4月24日</t>
  </si>
  <si>
    <t>くらもとまな6</t>
  </si>
  <si>
    <t>星座：牡牛座</t>
  </si>
  <si>
    <t>くらもとまな7</t>
  </si>
  <si>
    <t>くらもとまな8</t>
  </si>
  <si>
    <t>趣味：新作パンを考える事</t>
  </si>
  <si>
    <t>くらもとまな9</t>
  </si>
  <si>
    <t>特技：早寝・早起き</t>
  </si>
  <si>
    <t>くらもとまな10</t>
  </si>
  <si>
    <t>好きなもの：花柄のエプロン</t>
  </si>
  <si>
    <t>くらもとまな11</t>
  </si>
  <si>
    <t>好きな食べ物：お店のパン全部</t>
  </si>
  <si>
    <t>日向美々</t>
  </si>
  <si>
    <t>ひゅうがみみ</t>
    <phoneticPr fontId="5"/>
  </si>
  <si>
    <t>Mimi Hyuga</t>
    <phoneticPr fontId="5"/>
  </si>
  <si>
    <t>ラブリー</t>
    <phoneticPr fontId="5"/>
  </si>
  <si>
    <t>ひゅうがみみ1</t>
    <phoneticPr fontId="5"/>
  </si>
  <si>
    <t>ニックネーム：みみちゃん</t>
  </si>
  <si>
    <t>ひゅうがみみ2</t>
  </si>
  <si>
    <t>身長：172cm</t>
  </si>
  <si>
    <t>ひゅうがみみ3</t>
  </si>
  <si>
    <t>体重：57.7kg</t>
  </si>
  <si>
    <t>ひゅうがみみ4</t>
  </si>
  <si>
    <t>3サイズ：90/62/89</t>
  </si>
  <si>
    <t>ひゅうがみみ5</t>
  </si>
  <si>
    <t>誕生日：6月21日</t>
  </si>
  <si>
    <t>ひゅうがみみ6</t>
  </si>
  <si>
    <t>ひゅうがみみ7</t>
  </si>
  <si>
    <t>ひゅうがみみ8</t>
  </si>
  <si>
    <t>趣味：ケーキバイキングにいく</t>
  </si>
  <si>
    <t>ひゅうがみみ9</t>
  </si>
  <si>
    <t>特技：寝技・固め技</t>
  </si>
  <si>
    <t>ひゅうがみみ10</t>
  </si>
  <si>
    <t>好きなもの：乙女ゲーム</t>
  </si>
  <si>
    <t>ひゅうがみみ11</t>
  </si>
  <si>
    <t>好きな食べ物：スイーツ</t>
  </si>
  <si>
    <t>大山あゆみ</t>
  </si>
  <si>
    <t>おおやまあゆみ</t>
    <phoneticPr fontId="5"/>
  </si>
  <si>
    <t>Ayumi Oyama</t>
    <phoneticPr fontId="5"/>
  </si>
  <si>
    <t>おおやまあゆみ1</t>
    <phoneticPr fontId="5"/>
  </si>
  <si>
    <t>ニックネーム：あゆちゃん</t>
  </si>
  <si>
    <t>おおやまあゆみ2</t>
  </si>
  <si>
    <t>おおやまあゆみ3</t>
  </si>
  <si>
    <t>おおやまあゆみ4</t>
  </si>
  <si>
    <t>3サイズ：80/60/80</t>
  </si>
  <si>
    <t>おおやまあゆみ5</t>
  </si>
  <si>
    <t>誕生日：5月25日</t>
  </si>
  <si>
    <t>おおやまあゆみ6</t>
  </si>
  <si>
    <t>おおやまあゆみ7</t>
  </si>
  <si>
    <t>おおやまあゆみ8</t>
  </si>
  <si>
    <t>趣味：一人ジェンガ</t>
  </si>
  <si>
    <t>おおやまあゆみ9</t>
  </si>
  <si>
    <t>特技：１キロ先で自分の名前が呼ばれても反応</t>
  </si>
  <si>
    <t>おおやまあゆみ10</t>
  </si>
  <si>
    <t>好きなもの：ペットのウサギのサギさん（♂・８歳）</t>
  </si>
  <si>
    <t>おおやまあゆみ11</t>
  </si>
  <si>
    <t>好きな食べ物：胃に優しいもの・早く消化できるもの</t>
  </si>
  <si>
    <t>アイリーン・サントス</t>
  </si>
  <si>
    <t>あいりーんさんとす</t>
    <phoneticPr fontId="5"/>
  </si>
  <si>
    <t>Irene Santos</t>
    <phoneticPr fontId="5"/>
  </si>
  <si>
    <t>あいりーんさんとす1</t>
    <phoneticPr fontId="5"/>
  </si>
  <si>
    <t>ニックネーム：アイリン</t>
  </si>
  <si>
    <t>あいりーんさんとす2</t>
  </si>
  <si>
    <t>あいりーんさんとす3</t>
  </si>
  <si>
    <t>体重：51.3kg</t>
  </si>
  <si>
    <t>あいりーんさんとす4</t>
  </si>
  <si>
    <t>3サイズ：85/63/87</t>
  </si>
  <si>
    <t>あいりーんさんとす5</t>
  </si>
  <si>
    <t>誕生日：1月18日</t>
  </si>
  <si>
    <t>あいりーんさんとす6</t>
  </si>
  <si>
    <t>あいりーんさんとす7</t>
  </si>
  <si>
    <t>血液型：AB型</t>
  </si>
  <si>
    <t>あいりーんさんとす8</t>
  </si>
  <si>
    <t>趣味：食べること</t>
  </si>
  <si>
    <t>あいりーんさんとす9</t>
  </si>
  <si>
    <t>特技：歌うこと</t>
  </si>
  <si>
    <t>あいりーんさんとす10</t>
  </si>
  <si>
    <t>好きなもの：歌</t>
  </si>
  <si>
    <t>あいりーんさんとす11</t>
  </si>
  <si>
    <t>好きな食べ物：ハンバーグ</t>
  </si>
  <si>
    <t>月見里あかね</t>
  </si>
  <si>
    <t>やまなしあかね</t>
    <phoneticPr fontId="5"/>
  </si>
  <si>
    <t>Akane Yamanashi</t>
    <phoneticPr fontId="5"/>
  </si>
  <si>
    <t>やまなしあかね1</t>
    <phoneticPr fontId="5"/>
  </si>
  <si>
    <t>ニックネーム：あか</t>
  </si>
  <si>
    <t>やまなしあかね2</t>
  </si>
  <si>
    <t>身長：146cm</t>
  </si>
  <si>
    <t>やまなしあかね3</t>
  </si>
  <si>
    <t>体重：33.8kg</t>
  </si>
  <si>
    <t>やまなしあかね4</t>
  </si>
  <si>
    <t>3サイズ：74/54/73</t>
  </si>
  <si>
    <t>やまなしあかね5</t>
  </si>
  <si>
    <t>誕生日：6月16日</t>
  </si>
  <si>
    <t>やまなしあかね6</t>
  </si>
  <si>
    <t>やまなしあかね7</t>
  </si>
  <si>
    <t>やまなしあかね8</t>
  </si>
  <si>
    <t>趣味：ショッピング</t>
  </si>
  <si>
    <t>やまなしあかね9</t>
  </si>
  <si>
    <t>特技：お友達を作る事</t>
  </si>
  <si>
    <t>やまなしあかね10</t>
  </si>
  <si>
    <t>好きなもの：あおい</t>
  </si>
  <si>
    <t>やまなしあかね11</t>
  </si>
  <si>
    <t>好きな食べ物：ブドウ</t>
  </si>
  <si>
    <t>遠峰小春</t>
  </si>
  <si>
    <t>とおみねこはる</t>
    <phoneticPr fontId="5"/>
  </si>
  <si>
    <t>Koharu Tomine</t>
    <phoneticPr fontId="5"/>
  </si>
  <si>
    <t>とおみねこはる1</t>
    <phoneticPr fontId="5"/>
  </si>
  <si>
    <t>ニックネーム：とーこ</t>
  </si>
  <si>
    <t>とおみねこはる2</t>
  </si>
  <si>
    <t>とおみねこはる3</t>
  </si>
  <si>
    <t>体重：43.3kg</t>
  </si>
  <si>
    <t>とおみねこはる4</t>
  </si>
  <si>
    <t>3サイズ：81/59/80</t>
  </si>
  <si>
    <t>とおみねこはる5</t>
  </si>
  <si>
    <t>誕生日：7月22日</t>
  </si>
  <si>
    <t>とおみねこはる6</t>
  </si>
  <si>
    <t>とおみねこはる7</t>
  </si>
  <si>
    <t>とおみねこはる8</t>
  </si>
  <si>
    <t>趣味：お昼寝</t>
  </si>
  <si>
    <t>とおみねこはる9</t>
  </si>
  <si>
    <t>特技：ダンス・歌</t>
  </si>
  <si>
    <t>とおみねこはる10</t>
  </si>
  <si>
    <t>好きなもの：木陰・小鳥</t>
  </si>
  <si>
    <t>とおみねこはる11</t>
  </si>
  <si>
    <t>好きな食べ物：ビスケット</t>
  </si>
  <si>
    <t>栗林文乃</t>
  </si>
  <si>
    <t>くりばやしあやの</t>
    <phoneticPr fontId="5"/>
  </si>
  <si>
    <t>Ayano Kuribayashi</t>
    <phoneticPr fontId="5"/>
  </si>
  <si>
    <t>くりばやしあやの1</t>
    <phoneticPr fontId="5"/>
  </si>
  <si>
    <t>ニックネーム：あやのん</t>
  </si>
  <si>
    <t>くりばやしあやの2</t>
  </si>
  <si>
    <t>身長：154cm</t>
  </si>
  <si>
    <t>くりばやしあやの3</t>
  </si>
  <si>
    <t>体重：42.6kg</t>
  </si>
  <si>
    <t>くりばやしあやの4</t>
  </si>
  <si>
    <t>3サイズ：82/57/80</t>
  </si>
  <si>
    <t>くりばやしあやの5</t>
  </si>
  <si>
    <t>誕生日：2月15日</t>
  </si>
  <si>
    <t>くりばやしあやの6</t>
  </si>
  <si>
    <t>くりばやしあやの7</t>
  </si>
  <si>
    <t>くりばやしあやの8</t>
  </si>
  <si>
    <t>趣味：読書（古典文学）</t>
  </si>
  <si>
    <t>くりばやしあやの9</t>
  </si>
  <si>
    <t>特技：暗記力</t>
  </si>
  <si>
    <t>くりばやしあやの10</t>
  </si>
  <si>
    <t>好きなもの：本・図書館</t>
  </si>
  <si>
    <t>くりばやしあやの11</t>
  </si>
  <si>
    <t>好きな食べ物：焼きそばパン</t>
  </si>
  <si>
    <t>渋谷るる</t>
  </si>
  <si>
    <t>しぶやるる</t>
    <phoneticPr fontId="5"/>
  </si>
  <si>
    <t>Ruru Shibuya</t>
    <phoneticPr fontId="5"/>
  </si>
  <si>
    <t>しぶやるる1</t>
    <phoneticPr fontId="5"/>
  </si>
  <si>
    <t>ニックネーム：るるたん</t>
  </si>
  <si>
    <t>しぶやるる2</t>
  </si>
  <si>
    <t>しぶやるる3</t>
  </si>
  <si>
    <t>体重：40.2kg</t>
  </si>
  <si>
    <t>しぶやるる4</t>
  </si>
  <si>
    <t>3サイズ：78/57/77</t>
  </si>
  <si>
    <t>しぶやるる5</t>
  </si>
  <si>
    <t>誕生日：7月14日</t>
  </si>
  <si>
    <t>しぶやるる6</t>
  </si>
  <si>
    <t>しぶやるる7</t>
  </si>
  <si>
    <t>しぶやるる8</t>
  </si>
  <si>
    <t>趣味：イケナイ妄想</t>
  </si>
  <si>
    <t>しぶやるる9</t>
  </si>
  <si>
    <t>特技：掛け算</t>
  </si>
  <si>
    <t>しぶやるる10</t>
  </si>
  <si>
    <t>好きなもの：男の友情</t>
  </si>
  <si>
    <t>しぶやるる11</t>
  </si>
  <si>
    <t>好きな食べ物：手作り野菜ジュース</t>
  </si>
  <si>
    <t>戸田アスカ</t>
  </si>
  <si>
    <t>とだあすか</t>
    <phoneticPr fontId="5"/>
  </si>
  <si>
    <t>Asuka Toda</t>
    <phoneticPr fontId="5"/>
  </si>
  <si>
    <t>とだあすか1</t>
    <phoneticPr fontId="5"/>
  </si>
  <si>
    <t>ニックネーム：あすか</t>
  </si>
  <si>
    <t>とだあすか2</t>
  </si>
  <si>
    <t>身長：157cm</t>
  </si>
  <si>
    <t>とだあすか3</t>
  </si>
  <si>
    <t>体重：48.3kg</t>
  </si>
  <si>
    <t>とだあすか4</t>
  </si>
  <si>
    <t>3サイズ：86/60/85</t>
  </si>
  <si>
    <t>とだあすか5</t>
  </si>
  <si>
    <t>誕生日：3月1日</t>
  </si>
  <si>
    <t>とだあすか6</t>
  </si>
  <si>
    <t>とだあすか7</t>
  </si>
  <si>
    <t>とだあすか8</t>
  </si>
  <si>
    <t>趣味：映画鑑賞（癒し系）</t>
  </si>
  <si>
    <t>とだあすか9</t>
  </si>
  <si>
    <t>特技：匍匐前進</t>
  </si>
  <si>
    <t>とだあすか10</t>
  </si>
  <si>
    <t>好きなもの：少動物（子犬や子猫）</t>
  </si>
  <si>
    <t>とだあすか11</t>
  </si>
  <si>
    <t>好きな食べ物：練乳いちご</t>
  </si>
  <si>
    <t>長門ハルカ</t>
  </si>
  <si>
    <t>ながとはるか</t>
    <phoneticPr fontId="5"/>
  </si>
  <si>
    <t>Haruka Nagato</t>
    <phoneticPr fontId="5"/>
  </si>
  <si>
    <t>ながとはるか1</t>
    <phoneticPr fontId="5"/>
  </si>
  <si>
    <t>ニックネーム：ナガハル</t>
  </si>
  <si>
    <t>ながとはるか2</t>
  </si>
  <si>
    <t>ながとはるか3</t>
  </si>
  <si>
    <t>体重：47.5kg</t>
  </si>
  <si>
    <t>ながとはるか4</t>
  </si>
  <si>
    <t>3サイズ：83/60/85</t>
  </si>
  <si>
    <t>ながとはるか5</t>
  </si>
  <si>
    <t>誕生日：2月16日</t>
  </si>
  <si>
    <t>ながとはるか6</t>
  </si>
  <si>
    <t>ながとはるか7</t>
  </si>
  <si>
    <t>ながとはるか8</t>
  </si>
  <si>
    <t>趣味：飼い犬と晩酌をしながらのテレビチェック</t>
  </si>
  <si>
    <t>ながとはるか9</t>
  </si>
  <si>
    <t>特技：早口言葉</t>
  </si>
  <si>
    <t>ながとはるか10</t>
  </si>
  <si>
    <t>好きなもの：勢いでかってしまった50ccバイク</t>
  </si>
  <si>
    <t>ながとはるか11</t>
  </si>
  <si>
    <t>好きな食べ物：辛い物（特に山椒のきいた麻婆豆腐）</t>
  </si>
  <si>
    <t>天草弓華</t>
  </si>
  <si>
    <t>あまくさゆみか</t>
    <phoneticPr fontId="5"/>
  </si>
  <si>
    <t>Yumika Amakusa</t>
    <phoneticPr fontId="5"/>
  </si>
  <si>
    <t>あまくさゆみか1</t>
    <phoneticPr fontId="5"/>
  </si>
  <si>
    <t>ニックネーム：ゆみか</t>
  </si>
  <si>
    <t>あまくさゆみか2</t>
  </si>
  <si>
    <t>あまくさゆみか3</t>
  </si>
  <si>
    <t>体重：48.1kg</t>
  </si>
  <si>
    <t>あまくさゆみか4</t>
  </si>
  <si>
    <t>3サイズ：85/59/83</t>
  </si>
  <si>
    <t>あまくさゆみか5</t>
  </si>
  <si>
    <t>誕生日：8月16日</t>
  </si>
  <si>
    <t>あまくさゆみか6</t>
  </si>
  <si>
    <t>あまくさゆみか7</t>
  </si>
  <si>
    <t>あまくさゆみか8</t>
  </si>
  <si>
    <t>趣味：掃除</t>
  </si>
  <si>
    <t>あまくさゆみか9</t>
  </si>
  <si>
    <t>特技：弓道</t>
  </si>
  <si>
    <t>あまくさゆみか10</t>
  </si>
  <si>
    <t>好きなもの：弓道衣</t>
  </si>
  <si>
    <t>あまくさゆみか11</t>
  </si>
  <si>
    <t>好きな食べ物：チーズケーキ</t>
  </si>
  <si>
    <t>速水麻里絵</t>
  </si>
  <si>
    <t>はやみまりえ</t>
    <phoneticPr fontId="5"/>
  </si>
  <si>
    <t>Marie Hayami</t>
    <phoneticPr fontId="5"/>
  </si>
  <si>
    <t>はやみまりえ1</t>
    <phoneticPr fontId="5"/>
  </si>
  <si>
    <t>ニックネーム：はやみー</t>
  </si>
  <si>
    <t>はやみまりえ2</t>
  </si>
  <si>
    <t>身長：149cm</t>
  </si>
  <si>
    <t>はやみまりえ3</t>
  </si>
  <si>
    <t>体重：36.7kg</t>
  </si>
  <si>
    <t>はやみまりえ4</t>
  </si>
  <si>
    <t>3サイズ：75/55/77</t>
  </si>
  <si>
    <t>はやみまりえ5</t>
  </si>
  <si>
    <t>誕生日：7月13日</t>
  </si>
  <si>
    <t>はやみまりえ6</t>
  </si>
  <si>
    <t>はやみまりえ7</t>
  </si>
  <si>
    <t>はやみまりえ8</t>
  </si>
  <si>
    <t>趣味：家庭菜園</t>
  </si>
  <si>
    <t>はやみまりえ9</t>
  </si>
  <si>
    <t>特技：包丁を砥石で美しく研ぐ</t>
  </si>
  <si>
    <t>はやみまりえ10</t>
  </si>
  <si>
    <t>好きなもの：自作レシピ本</t>
  </si>
  <si>
    <t>はやみまりえ11</t>
  </si>
  <si>
    <t>好きな食べ物：オニオングラタンスープ（タバスコ入り）</t>
  </si>
  <si>
    <t>及川えりん</t>
  </si>
  <si>
    <t>おいかわえりん</t>
    <phoneticPr fontId="5"/>
  </si>
  <si>
    <t>Erin Oikawa</t>
    <phoneticPr fontId="5"/>
  </si>
  <si>
    <t>おいかわえりん1</t>
    <phoneticPr fontId="5"/>
  </si>
  <si>
    <t>ニックネーム：えりりん</t>
  </si>
  <si>
    <t>おいかわえりん2</t>
  </si>
  <si>
    <t>おいかわえりん3</t>
  </si>
  <si>
    <t>体重：43kg</t>
  </si>
  <si>
    <t>おいかわえりん4</t>
  </si>
  <si>
    <t>3サイズ：75/57/78</t>
  </si>
  <si>
    <t>おいかわえりん5</t>
  </si>
  <si>
    <t>誕生日：9月21日</t>
  </si>
  <si>
    <t>おいかわえりん6</t>
  </si>
  <si>
    <t>おいかわえりん7</t>
  </si>
  <si>
    <t>おいかわえりん8</t>
  </si>
  <si>
    <t>趣味：異世界と交信すること（自称）</t>
  </si>
  <si>
    <t>おいかわえりん9</t>
  </si>
  <si>
    <t>特技：動物と話すこと（自称）</t>
  </si>
  <si>
    <t>おいかわえりん10</t>
  </si>
  <si>
    <t>好きなもの：宇宙人・異世界人・超能力者</t>
  </si>
  <si>
    <t>おいかわえりん11</t>
  </si>
  <si>
    <t>好きな食べ物：ミラクルフルーツ</t>
  </si>
  <si>
    <t>雪城渚</t>
  </si>
  <si>
    <t>ゆきしろなぎさ</t>
    <phoneticPr fontId="5"/>
  </si>
  <si>
    <t>Nagisa Yukishiro</t>
    <phoneticPr fontId="5"/>
  </si>
  <si>
    <t>クール</t>
    <phoneticPr fontId="5"/>
  </si>
  <si>
    <t>ゆきしろなぎさ1</t>
    <phoneticPr fontId="5"/>
  </si>
  <si>
    <t>ニックネーム：なぎさ</t>
  </si>
  <si>
    <t>ゆきしろなぎさ2</t>
  </si>
  <si>
    <t>ゆきしろなぎさ3</t>
  </si>
  <si>
    <t>体重：44.8kg</t>
  </si>
  <si>
    <t>ゆきしろなぎさ4</t>
  </si>
  <si>
    <t>3サイズ：81/58/83</t>
  </si>
  <si>
    <t>ゆきしろなぎさ5</t>
  </si>
  <si>
    <t>誕生日：12月24日</t>
  </si>
  <si>
    <t>ゆきしろなぎさ6</t>
  </si>
  <si>
    <t>ゆきしろなぎさ7</t>
  </si>
  <si>
    <t>ゆきしろなぎさ8</t>
  </si>
  <si>
    <t>趣味：ハムスターを愛でる</t>
  </si>
  <si>
    <t>ゆきしろなぎさ9</t>
  </si>
  <si>
    <t>特技：歌</t>
  </si>
  <si>
    <t>ゆきしろなぎさ10</t>
  </si>
  <si>
    <t>好きなもの：ハムスター</t>
  </si>
  <si>
    <t>ゆきしろなぎさ11</t>
  </si>
  <si>
    <t>好きな食べ物：シュークリーム</t>
  </si>
  <si>
    <t>愛葉礼華</t>
  </si>
  <si>
    <t>あいばれいか</t>
    <phoneticPr fontId="5"/>
  </si>
  <si>
    <t>Reika Aiba</t>
    <phoneticPr fontId="5"/>
  </si>
  <si>
    <t>あいばれいか1</t>
    <phoneticPr fontId="5"/>
  </si>
  <si>
    <t>ニックネーム：れいか</t>
  </si>
  <si>
    <t>あいばれいか2</t>
  </si>
  <si>
    <t>あいばれいか3</t>
  </si>
  <si>
    <t>体重：54.5kg</t>
  </si>
  <si>
    <t>あいばれいか4</t>
  </si>
  <si>
    <t>3サイズ：96/64/97.8</t>
  </si>
  <si>
    <t>あいばれいか5</t>
  </si>
  <si>
    <t>誕生日：1月15日</t>
  </si>
  <si>
    <t>あいばれいか6</t>
  </si>
  <si>
    <t>あいばれいか7</t>
  </si>
  <si>
    <t>あいばれいか8</t>
  </si>
  <si>
    <t>趣味：かわいい下着集め</t>
  </si>
  <si>
    <t>あいばれいか9</t>
  </si>
  <si>
    <t>特技：屈伸運動</t>
  </si>
  <si>
    <t>あいばれいか10</t>
  </si>
  <si>
    <t>好きなもの：かわいい女の子</t>
  </si>
  <si>
    <t>あいばれいか11</t>
  </si>
  <si>
    <t>好きな食べ物：マシュマロ</t>
  </si>
  <si>
    <t>青葉ハル</t>
  </si>
  <si>
    <t>あおばはる</t>
    <phoneticPr fontId="5"/>
  </si>
  <si>
    <t>Haru Aoba</t>
    <phoneticPr fontId="5"/>
  </si>
  <si>
    <t>あおばはる1</t>
    <phoneticPr fontId="5"/>
  </si>
  <si>
    <t>ニックネーム：アオハル</t>
  </si>
  <si>
    <t>あおばはる2</t>
  </si>
  <si>
    <t>身長：152cm</t>
  </si>
  <si>
    <t>あおばはる3</t>
  </si>
  <si>
    <t>体重：39.3kg</t>
  </si>
  <si>
    <t>あおばはる4</t>
  </si>
  <si>
    <t>3サイズ：77/56/79</t>
  </si>
  <si>
    <t>あおばはる5</t>
  </si>
  <si>
    <t>誕生日：8月3日</t>
  </si>
  <si>
    <t>あおばはる6</t>
  </si>
  <si>
    <t>あおばはる7</t>
  </si>
  <si>
    <t>あおばはる8</t>
  </si>
  <si>
    <t>趣味：伊達家関連の聖地巡礼</t>
  </si>
  <si>
    <t>あおばはる9</t>
  </si>
  <si>
    <t>特技：視力検査</t>
  </si>
  <si>
    <t>あおばはる10</t>
  </si>
  <si>
    <t>好きなもの：伊達政宗</t>
  </si>
  <si>
    <t>あおばはる11</t>
  </si>
  <si>
    <t>好きな食べ物：牛タン</t>
  </si>
  <si>
    <t>白神七瀬</t>
  </si>
  <si>
    <t>しらかみななせ</t>
    <phoneticPr fontId="5"/>
  </si>
  <si>
    <t>Nanase Shirakami</t>
    <phoneticPr fontId="5"/>
  </si>
  <si>
    <t>クール</t>
    <phoneticPr fontId="5"/>
  </si>
  <si>
    <t>しらかみななせ1</t>
    <phoneticPr fontId="5"/>
  </si>
  <si>
    <t>ニックネーム：ななせ</t>
  </si>
  <si>
    <t>しらかみななせ2</t>
  </si>
  <si>
    <t>しらかみななせ3</t>
  </si>
  <si>
    <t>しらかみななせ4</t>
  </si>
  <si>
    <t>3サイズ：86/59/87</t>
  </si>
  <si>
    <t>しらかみななせ5</t>
  </si>
  <si>
    <t>誕生日：2月8日</t>
  </si>
  <si>
    <t>しらかみななせ6</t>
  </si>
  <si>
    <t>しらかみななせ7</t>
  </si>
  <si>
    <t>しらかみななせ8</t>
  </si>
  <si>
    <t>趣味：ショップ巡り</t>
  </si>
  <si>
    <t>しらかみななせ9</t>
  </si>
  <si>
    <t>特技：バトミントン</t>
  </si>
  <si>
    <t>しらかみななせ10</t>
  </si>
  <si>
    <t>好きなもの：カナリア</t>
  </si>
  <si>
    <t>しらかみななせ11</t>
  </si>
  <si>
    <t>好きな食べ物：きりたんぽ鍋</t>
  </si>
  <si>
    <t>近江谷愛音</t>
  </si>
  <si>
    <t>おおみやあいね</t>
    <phoneticPr fontId="5"/>
  </si>
  <si>
    <t>Aine Omiya</t>
    <phoneticPr fontId="5"/>
  </si>
  <si>
    <t>おおみやあいね1</t>
    <phoneticPr fontId="5"/>
  </si>
  <si>
    <t>ニックネーム：あいね</t>
  </si>
  <si>
    <t>おおみやあいね2</t>
  </si>
  <si>
    <t>おおみやあいね3</t>
  </si>
  <si>
    <t>体重：44.3kg</t>
  </si>
  <si>
    <t>おおみやあいね4</t>
  </si>
  <si>
    <t>3サイズ：81/59/83</t>
  </si>
  <si>
    <t>おおみやあいね5</t>
  </si>
  <si>
    <t>誕生日：11月14日</t>
  </si>
  <si>
    <t>おおみやあいね6</t>
  </si>
  <si>
    <t>おおみやあいね7</t>
  </si>
  <si>
    <t>おおみやあいね8</t>
  </si>
  <si>
    <t>趣味：ブログ</t>
  </si>
  <si>
    <t>おおみやあいね9</t>
  </si>
  <si>
    <t>特技：ヒップホップダンス</t>
  </si>
  <si>
    <t>おおみやあいね10</t>
  </si>
  <si>
    <t>好きなもの：ミニ香水</t>
  </si>
  <si>
    <t>おおみやあいね11</t>
  </si>
  <si>
    <t>好きな食べ物：おからドーナツ</t>
  </si>
  <si>
    <t>葉山星名</t>
  </si>
  <si>
    <t>はやませな</t>
    <phoneticPr fontId="5"/>
  </si>
  <si>
    <t>Sena Hayama</t>
    <phoneticPr fontId="5"/>
  </si>
  <si>
    <t>はやませな1</t>
    <phoneticPr fontId="5"/>
  </si>
  <si>
    <t>ニックネーム：せな子</t>
  </si>
  <si>
    <t>はやませな2</t>
  </si>
  <si>
    <t>はやませな3</t>
  </si>
  <si>
    <t>体重：47.6kg</t>
  </si>
  <si>
    <t>はやませな4</t>
  </si>
  <si>
    <t>3サイズ：84/58/83</t>
  </si>
  <si>
    <t>はやませな5</t>
  </si>
  <si>
    <t>誕生日：3月19日</t>
  </si>
  <si>
    <t>はやませな6</t>
  </si>
  <si>
    <t>はやませな7</t>
  </si>
  <si>
    <t>はやませな8</t>
  </si>
  <si>
    <t>趣味：和菓子の食べ歩き</t>
  </si>
  <si>
    <t>はやませな9</t>
  </si>
  <si>
    <t>特技：空手（アメリカで習っていた）</t>
  </si>
  <si>
    <t>はやませな10</t>
  </si>
  <si>
    <t>好きなもの：日本</t>
  </si>
  <si>
    <t>はやませな11</t>
  </si>
  <si>
    <t>好きな食べ物：カレーライス</t>
  </si>
  <si>
    <t>柏崎美優</t>
  </si>
  <si>
    <t>かしわざきみゆ</t>
    <phoneticPr fontId="5"/>
  </si>
  <si>
    <t>Miyu Kashiwazaki</t>
    <phoneticPr fontId="5"/>
  </si>
  <si>
    <t>かしわざきみゆ1</t>
    <phoneticPr fontId="5"/>
  </si>
  <si>
    <t>ニックネーム：みゆみゆ</t>
  </si>
  <si>
    <t>かしわざきみゆ2</t>
  </si>
  <si>
    <t>身長：160cm</t>
  </si>
  <si>
    <t>かしわざきみゆ3</t>
  </si>
  <si>
    <t>体重：51.4kg</t>
  </si>
  <si>
    <t>かしわざきみゆ4</t>
  </si>
  <si>
    <t>3サイズ：87/61/88</t>
  </si>
  <si>
    <t>かしわざきみゆ5</t>
  </si>
  <si>
    <t>誕生日：6月14日</t>
  </si>
  <si>
    <t>かしわざきみゆ6</t>
  </si>
  <si>
    <t>かしわざきみゆ7</t>
  </si>
  <si>
    <t>かしわざきみゆ8</t>
  </si>
  <si>
    <t>趣味：華道</t>
  </si>
  <si>
    <t>かしわざきみゆ9</t>
  </si>
  <si>
    <t>特技：おもてなし</t>
  </si>
  <si>
    <t>かしわざきみゆ10</t>
  </si>
  <si>
    <t>好きなもの：お酒</t>
  </si>
  <si>
    <t>かしわざきみゆ11</t>
  </si>
  <si>
    <t>好きな食べ物：コシヒカリ</t>
  </si>
  <si>
    <t>一本木紗南</t>
  </si>
  <si>
    <t>いっぽんぎさな</t>
    <phoneticPr fontId="5"/>
  </si>
  <si>
    <t>Sana Ippongi</t>
    <phoneticPr fontId="5"/>
  </si>
  <si>
    <t>いっぽんぎさな1</t>
    <phoneticPr fontId="5"/>
  </si>
  <si>
    <t>ニックネーム：さなちゃん</t>
  </si>
  <si>
    <t>いっぽんぎさな2</t>
  </si>
  <si>
    <t>いっぽんぎさな3</t>
  </si>
  <si>
    <t>体重：47.7kg</t>
  </si>
  <si>
    <t>いっぽんぎさな4</t>
  </si>
  <si>
    <t>3サイズ：85/59/86</t>
  </si>
  <si>
    <t>いっぽんぎさな5</t>
  </si>
  <si>
    <t>誕生日：5月12日</t>
  </si>
  <si>
    <t>いっぽんぎさな6</t>
  </si>
  <si>
    <t>いっぽんぎさな7</t>
  </si>
  <si>
    <t>いっぽんぎさな8</t>
  </si>
  <si>
    <t>趣味：人をからかうこと</t>
  </si>
  <si>
    <t>いっぽんぎさな9</t>
  </si>
  <si>
    <t>特技：プリティ・スマイル</t>
  </si>
  <si>
    <t>いっぽんぎさな10</t>
  </si>
  <si>
    <t>好きなもの：かわいいナース服</t>
  </si>
  <si>
    <t>いっぽんぎさな11</t>
  </si>
  <si>
    <t>好きな食べ物：鱒寿司</t>
  </si>
  <si>
    <t>道明寺鈴音</t>
  </si>
  <si>
    <t>どうみょうじすずね</t>
    <phoneticPr fontId="5"/>
  </si>
  <si>
    <t>Suzune Domyoji</t>
    <phoneticPr fontId="5"/>
  </si>
  <si>
    <t>どうみょうじすずね1</t>
    <phoneticPr fontId="5"/>
  </si>
  <si>
    <t>ニックネーム：スズ</t>
  </si>
  <si>
    <t>どうみょうじすずね2</t>
  </si>
  <si>
    <t>どうみょうじすずね3</t>
  </si>
  <si>
    <t>体重：44.1kg</t>
  </si>
  <si>
    <t>どうみょうじすずね4</t>
  </si>
  <si>
    <t>3サイズ：80/58/83</t>
  </si>
  <si>
    <t>どうみょうじすずね5</t>
  </si>
  <si>
    <t>誕生日：11月7日</t>
  </si>
  <si>
    <t>どうみょうじすずね6</t>
  </si>
  <si>
    <t>どうみょうじすずね7</t>
  </si>
  <si>
    <t>どうみょうじすずね8</t>
  </si>
  <si>
    <t>趣味：少女マンガを読む</t>
  </si>
  <si>
    <t>どうみょうじすずね9</t>
  </si>
  <si>
    <t>特技：のりつっこみ</t>
  </si>
  <si>
    <t>どうみょうじすずね10</t>
  </si>
  <si>
    <t>好きなもの：お笑い</t>
  </si>
  <si>
    <t>どうみょうじすずね11</t>
  </si>
  <si>
    <t>遠野美空</t>
  </si>
  <si>
    <t>とおのみく</t>
    <phoneticPr fontId="5"/>
  </si>
  <si>
    <t>Miku Tono</t>
    <phoneticPr fontId="5"/>
  </si>
  <si>
    <t>クール</t>
    <phoneticPr fontId="5"/>
  </si>
  <si>
    <t>とおのみく1</t>
    <phoneticPr fontId="5"/>
  </si>
  <si>
    <t>ニックネーム：ミクちゃん</t>
  </si>
  <si>
    <t>とおのみく2</t>
  </si>
  <si>
    <t>身長：147cm</t>
  </si>
  <si>
    <t>とおのみく3</t>
  </si>
  <si>
    <t>体重：35.5kg</t>
  </si>
  <si>
    <t>とおのみく4</t>
  </si>
  <si>
    <t>3サイズ：75/54/76</t>
  </si>
  <si>
    <t>とおのみく5</t>
  </si>
  <si>
    <t>誕生日：10月14日</t>
  </si>
  <si>
    <t>とおのみく6</t>
  </si>
  <si>
    <t>とおのみく7</t>
  </si>
  <si>
    <t>とおのみく8</t>
  </si>
  <si>
    <t>趣味：鉄道関連全般</t>
  </si>
  <si>
    <t>とおのみく9</t>
  </si>
  <si>
    <t>特技：車内アナウンス</t>
  </si>
  <si>
    <t>とおのみく10</t>
  </si>
  <si>
    <t>好きなもの：いわて銀河鉄道線</t>
  </si>
  <si>
    <t>とおのみく11</t>
  </si>
  <si>
    <t>好きな食べ物：南部せんべい</t>
  </si>
  <si>
    <t>涼風エル</t>
  </si>
  <si>
    <t>すずかぜえる</t>
    <phoneticPr fontId="5"/>
  </si>
  <si>
    <t>Eru Suzukaze</t>
    <phoneticPr fontId="5"/>
  </si>
  <si>
    <t>すずかぜえる1</t>
    <phoneticPr fontId="5"/>
  </si>
  <si>
    <t>ニックネーム：エル姉</t>
  </si>
  <si>
    <t>すずかぜえる2</t>
  </si>
  <si>
    <t>身長：168cm</t>
  </si>
  <si>
    <t>すずかぜえる3</t>
  </si>
  <si>
    <t>すずかぜえる4</t>
  </si>
  <si>
    <t>3サイズ：91/62/93</t>
  </si>
  <si>
    <t>すずかぜえる5</t>
  </si>
  <si>
    <t>誕生日：5月1日</t>
  </si>
  <si>
    <t>すずかぜえる6</t>
  </si>
  <si>
    <t>すずかぜえる7</t>
  </si>
  <si>
    <t>すずかぜえる8</t>
  </si>
  <si>
    <t>趣味：レースゲーム</t>
  </si>
  <si>
    <t>すずかぜえる9</t>
  </si>
  <si>
    <t>特技：ネイルアート</t>
  </si>
  <si>
    <t>すずかぜえる10</t>
  </si>
  <si>
    <t>好きなもの：海外のスポーツカー</t>
  </si>
  <si>
    <t>すずかぜえる11</t>
  </si>
  <si>
    <t>好きな食べ物：伊勢エビの刺身</t>
  </si>
  <si>
    <t>神戸璃音</t>
  </si>
  <si>
    <t>かんべりおん</t>
    <phoneticPr fontId="5"/>
  </si>
  <si>
    <t>Rion Kanbe</t>
    <phoneticPr fontId="5"/>
  </si>
  <si>
    <t>かんべりおん1</t>
    <phoneticPr fontId="5"/>
  </si>
  <si>
    <t>ニックネーム：リオン様</t>
  </si>
  <si>
    <t>かんべりおん2</t>
  </si>
  <si>
    <t>身長：173cm</t>
  </si>
  <si>
    <t>かんべりおん3</t>
  </si>
  <si>
    <t>体重：55.9kg</t>
  </si>
  <si>
    <t>かんべりおん4</t>
  </si>
  <si>
    <t>3サイズ：87/62/88</t>
  </si>
  <si>
    <t>かんべりおん5</t>
  </si>
  <si>
    <t>誕生日：8月8日</t>
  </si>
  <si>
    <t>かんべりおん6</t>
  </si>
  <si>
    <t>かんべりおん7</t>
  </si>
  <si>
    <t>かんべりおん8</t>
  </si>
  <si>
    <t>趣味：舞台観劇</t>
  </si>
  <si>
    <t>かんべりおん9</t>
  </si>
  <si>
    <t>特技：声楽</t>
  </si>
  <si>
    <t>かんべりおん10</t>
  </si>
  <si>
    <t>好きなもの：ファンからのプレゼント</t>
  </si>
  <si>
    <t>かんべりおん11</t>
  </si>
  <si>
    <t>好きな食べ物：神戸牛のステーキ</t>
  </si>
  <si>
    <t>成宮すずな</t>
  </si>
  <si>
    <t>なりみやすずな</t>
    <phoneticPr fontId="5"/>
  </si>
  <si>
    <t>Suzuna Narimiya</t>
    <phoneticPr fontId="5"/>
  </si>
  <si>
    <t>なりみやすずな1</t>
    <phoneticPr fontId="5"/>
  </si>
  <si>
    <t>ニックネーム：すず</t>
  </si>
  <si>
    <t>なりみやすずな2</t>
  </si>
  <si>
    <t>なりみやすずな3</t>
  </si>
  <si>
    <t>体重：48.2kg</t>
  </si>
  <si>
    <t>なりみやすずな4</t>
  </si>
  <si>
    <t>3サイズ：83/57/86</t>
  </si>
  <si>
    <t>なりみやすずな5</t>
  </si>
  <si>
    <t>誕生日：11月29日</t>
  </si>
  <si>
    <t>なりみやすずな6</t>
  </si>
  <si>
    <t>なりみやすずな7</t>
  </si>
  <si>
    <t>なりみやすずな8</t>
  </si>
  <si>
    <t>趣味：ダンス</t>
  </si>
  <si>
    <t>なりみやすずな9</t>
  </si>
  <si>
    <t>特技：ムーンウォーク</t>
  </si>
  <si>
    <t>なりみやすずな10</t>
  </si>
  <si>
    <t>好きなもの：エスニック系のアクセサリー</t>
  </si>
  <si>
    <t>なりみやすずな11</t>
  </si>
  <si>
    <t>好きな食べ物：しじみパスタ</t>
  </si>
  <si>
    <t>神咲姫華</t>
  </si>
  <si>
    <t>かんざきひめか</t>
    <phoneticPr fontId="5"/>
  </si>
  <si>
    <t>Himeka Kanzaki</t>
    <phoneticPr fontId="5"/>
  </si>
  <si>
    <t>かんざきひめか1</t>
    <phoneticPr fontId="5"/>
  </si>
  <si>
    <t>ニックネーム：姫様</t>
  </si>
  <si>
    <t>かんざきひめか2</t>
  </si>
  <si>
    <t>かんざきひめか3</t>
  </si>
  <si>
    <t>体重：49kg</t>
  </si>
  <si>
    <t>かんざきひめか4</t>
  </si>
  <si>
    <t>3サイズ：87/59/85</t>
  </si>
  <si>
    <t>かんざきひめか5</t>
  </si>
  <si>
    <t>誕生日：9月10日</t>
  </si>
  <si>
    <t>かんざきひめか6</t>
  </si>
  <si>
    <t>かんざきひめか7</t>
  </si>
  <si>
    <t>かんざきひめか8</t>
  </si>
  <si>
    <t>趣味：香水集め</t>
  </si>
  <si>
    <t>かんざきひめか9</t>
  </si>
  <si>
    <t>特技：貢いでもらうこと</t>
  </si>
  <si>
    <t>かんざきひめか10</t>
  </si>
  <si>
    <t>好きなもの：男の人の視線</t>
  </si>
  <si>
    <t>かんざきひめか11</t>
  </si>
  <si>
    <t>リー・メイファ</t>
  </si>
  <si>
    <t>りーめいふぁ</t>
    <phoneticPr fontId="5"/>
  </si>
  <si>
    <t>Mei-Hua Lee</t>
    <phoneticPr fontId="5"/>
  </si>
  <si>
    <t>りーめいふぁ1</t>
    <phoneticPr fontId="5"/>
  </si>
  <si>
    <t>ニックネーム：りーちゃん</t>
  </si>
  <si>
    <t>りーめいふぁ2</t>
  </si>
  <si>
    <t>身長：167cm</t>
  </si>
  <si>
    <t>りーめいふぁ3</t>
  </si>
  <si>
    <t>体重：55kg</t>
  </si>
  <si>
    <t>りーめいふぁ4</t>
  </si>
  <si>
    <t>3サイズ：90/59/89</t>
  </si>
  <si>
    <t>りーめいふぁ5</t>
  </si>
  <si>
    <t>誕生日：7月15日</t>
  </si>
  <si>
    <t>りーめいふぁ6</t>
  </si>
  <si>
    <t>りーめいふぁ7</t>
  </si>
  <si>
    <t>りーめいふぁ8</t>
  </si>
  <si>
    <t>趣味：日本食研究</t>
  </si>
  <si>
    <t>りーめいふぁ9</t>
  </si>
  <si>
    <t>特技：カンフー・太極拳</t>
  </si>
  <si>
    <t>りーめいふぁ10</t>
  </si>
  <si>
    <t>好きなもの：ウダウダすること</t>
  </si>
  <si>
    <t>りーめいふぁ11</t>
  </si>
  <si>
    <t>好きな食べ物：ラーメン</t>
  </si>
  <si>
    <t>秋月詩音</t>
  </si>
  <si>
    <t>あきづきしおん</t>
    <phoneticPr fontId="5"/>
  </si>
  <si>
    <t>Shion Akizuki</t>
    <phoneticPr fontId="5"/>
  </si>
  <si>
    <t>あきづきしおん1</t>
    <phoneticPr fontId="5"/>
  </si>
  <si>
    <t>ニックネーム：しおん</t>
  </si>
  <si>
    <t>あきづきしおん2</t>
  </si>
  <si>
    <t>あきづきしおん3</t>
  </si>
  <si>
    <t>体重：45.7kg</t>
  </si>
  <si>
    <t>あきづきしおん4</t>
  </si>
  <si>
    <t>3サイズ：83/58/83</t>
  </si>
  <si>
    <t>あきづきしおん5</t>
  </si>
  <si>
    <t>誕生日：10月29日</t>
  </si>
  <si>
    <t>あきづきしおん6</t>
  </si>
  <si>
    <t>あきづきしおん7</t>
  </si>
  <si>
    <t>あきづきしおん8</t>
  </si>
  <si>
    <t>趣味：作曲</t>
  </si>
  <si>
    <t>あきづきしおん9</t>
  </si>
  <si>
    <t>特技：耳コピ</t>
  </si>
  <si>
    <t>あきづきしおん10</t>
  </si>
  <si>
    <t>好きなもの：一人の時間</t>
  </si>
  <si>
    <t>あきづきしおん11</t>
  </si>
  <si>
    <t>好きな食べ物：スイカ</t>
  </si>
  <si>
    <t>天宮那智</t>
  </si>
  <si>
    <t>あまみやなち</t>
    <phoneticPr fontId="5"/>
  </si>
  <si>
    <t>Nachi Amamiya</t>
    <phoneticPr fontId="5"/>
  </si>
  <si>
    <t>あまみやなち1</t>
    <phoneticPr fontId="5"/>
  </si>
  <si>
    <t>ニックネーム：なっち</t>
  </si>
  <si>
    <t>あまみやなち2</t>
  </si>
  <si>
    <t>あまみやなち3</t>
  </si>
  <si>
    <t>体重：42.9kg</t>
  </si>
  <si>
    <t>あまみやなち4</t>
  </si>
  <si>
    <t>3サイズ：80/56/81</t>
  </si>
  <si>
    <t>あまみやなち5</t>
  </si>
  <si>
    <t>誕生日：5月3日</t>
  </si>
  <si>
    <t>あまみやなち6</t>
  </si>
  <si>
    <t>あまみやなち7</t>
  </si>
  <si>
    <t>あまみやなち8</t>
  </si>
  <si>
    <t>趣味：アフタヌーンティをたしなむ</t>
  </si>
  <si>
    <t>あまみやなち9</t>
  </si>
  <si>
    <t>特技：お洋服作り</t>
  </si>
  <si>
    <t>あまみやなち10</t>
  </si>
  <si>
    <t>好きなもの：ミシンのリズム</t>
  </si>
  <si>
    <t>あまみやなち11</t>
  </si>
  <si>
    <t>好きな食べ物：スコーン</t>
  </si>
  <si>
    <t>春風乃亜</t>
  </si>
  <si>
    <t>はるかぜのあ</t>
    <phoneticPr fontId="5"/>
  </si>
  <si>
    <t>Noa Harukaze</t>
    <phoneticPr fontId="5"/>
  </si>
  <si>
    <t>はるかぜのあ1</t>
    <phoneticPr fontId="5"/>
  </si>
  <si>
    <t>ニックネーム：のあちゃん</t>
  </si>
  <si>
    <t>はるかぜのあ2</t>
  </si>
  <si>
    <t>身長：139cm</t>
  </si>
  <si>
    <t>はるかぜのあ3</t>
  </si>
  <si>
    <t>体重：29.7kg</t>
  </si>
  <si>
    <t>はるかぜのあ4</t>
  </si>
  <si>
    <t>3サイズ：70/52/71</t>
  </si>
  <si>
    <t>はるかぜのあ5</t>
  </si>
  <si>
    <t>誕生日：5月19日</t>
  </si>
  <si>
    <t>はるかぜのあ6</t>
  </si>
  <si>
    <t>はるかぜのあ7</t>
  </si>
  <si>
    <t>はるかぜのあ8</t>
  </si>
  <si>
    <t>趣味：クッキー作り</t>
  </si>
  <si>
    <t>はるかぜのあ9</t>
  </si>
  <si>
    <t>特技：女の子のイラストを描く事</t>
  </si>
  <si>
    <t>はるかぜのあ10</t>
  </si>
  <si>
    <t>好きなもの：ドッジボールをすること</t>
  </si>
  <si>
    <t>はるかぜのあ11</t>
  </si>
  <si>
    <t>好きな食べ物：いちご</t>
  </si>
  <si>
    <t>霧島光咲</t>
  </si>
  <si>
    <t>きりしまみさき</t>
    <phoneticPr fontId="5"/>
  </si>
  <si>
    <t>Misaki Kirishima</t>
    <phoneticPr fontId="5"/>
  </si>
  <si>
    <t>きりしまみさき1</t>
    <phoneticPr fontId="5"/>
  </si>
  <si>
    <t>ニックネーム：みさみさ</t>
  </si>
  <si>
    <t>きりしまみさき2</t>
  </si>
  <si>
    <t>身長：166cm</t>
  </si>
  <si>
    <t>きりしまみさき3</t>
  </si>
  <si>
    <t>体重：52.3kg</t>
  </si>
  <si>
    <t>きりしまみさき4</t>
  </si>
  <si>
    <t>3サイズ：87/61/86</t>
  </si>
  <si>
    <t>きりしまみさき5</t>
  </si>
  <si>
    <t>誕生日：5月8日</t>
  </si>
  <si>
    <t>きりしまみさき6</t>
  </si>
  <si>
    <t>きりしまみさき7</t>
  </si>
  <si>
    <t>きりしまみさき8</t>
  </si>
  <si>
    <t>趣味：アロマテラピー</t>
  </si>
  <si>
    <t>きりしまみさき9</t>
  </si>
  <si>
    <t>特技：英会話</t>
  </si>
  <si>
    <t>きりしまみさき10</t>
  </si>
  <si>
    <t>好きなもの：猫</t>
  </si>
  <si>
    <t>きりしまみさき11</t>
  </si>
  <si>
    <t>好きな食べ物：甘いもの全般</t>
  </si>
  <si>
    <t>林原真央</t>
  </si>
  <si>
    <t>はやしばらまお</t>
    <phoneticPr fontId="5"/>
  </si>
  <si>
    <t>Mao Hayashibara</t>
    <phoneticPr fontId="5"/>
  </si>
  <si>
    <t>はやしばらまお1</t>
    <phoneticPr fontId="5"/>
  </si>
  <si>
    <t>ニックネーム：まおちー</t>
  </si>
  <si>
    <t>はやしばらまお2</t>
  </si>
  <si>
    <t>はやしばらまお3</t>
  </si>
  <si>
    <t>体重：41.1kg</t>
  </si>
  <si>
    <t>はやしばらまお4</t>
  </si>
  <si>
    <t>3サイズ：78/59/77</t>
  </si>
  <si>
    <t>はやしばらまお5</t>
  </si>
  <si>
    <t>誕生日：3月25日</t>
  </si>
  <si>
    <t>はやしばらまお6</t>
  </si>
  <si>
    <t>星座：牡羊座</t>
  </si>
  <si>
    <t>はやしばらまお7</t>
  </si>
  <si>
    <t>はやしばらまお8</t>
  </si>
  <si>
    <t>趣味：人助け</t>
  </si>
  <si>
    <t>はやしばらまお9</t>
  </si>
  <si>
    <t>特技：困っている人の発見</t>
  </si>
  <si>
    <t>はやしばらまお10</t>
  </si>
  <si>
    <t>好きなもの：ふぐさんのお腹</t>
  </si>
  <si>
    <t>はやしばらまお11</t>
  </si>
  <si>
    <t>宇都宮文華</t>
  </si>
  <si>
    <t>うつのみやふみか</t>
    <phoneticPr fontId="5"/>
  </si>
  <si>
    <t>Fumika Utsunomiya</t>
    <phoneticPr fontId="5"/>
  </si>
  <si>
    <t>うつのみやふみか1</t>
    <phoneticPr fontId="5"/>
  </si>
  <si>
    <t>ニックネーム：ふみか</t>
  </si>
  <si>
    <t>うつのみやふみか2</t>
  </si>
  <si>
    <t>うつのみやふみか3</t>
  </si>
  <si>
    <t>うつのみやふみか4</t>
  </si>
  <si>
    <t>3サイズ：81/60/82</t>
  </si>
  <si>
    <t>うつのみやふみか5</t>
  </si>
  <si>
    <t>誕生日：4月1日</t>
  </si>
  <si>
    <t>うつのみやふみか6</t>
  </si>
  <si>
    <t>うつのみやふみか7</t>
  </si>
  <si>
    <t>うつのみやふみか8</t>
  </si>
  <si>
    <t>趣味：参考書集め</t>
  </si>
  <si>
    <t>うつのみやふみか9</t>
  </si>
  <si>
    <t>特技：一度目を通したものは覚える</t>
  </si>
  <si>
    <t>うつのみやふみか10</t>
  </si>
  <si>
    <t>好きなもの：辞書</t>
  </si>
  <si>
    <t>うつのみやふみか11</t>
  </si>
  <si>
    <t>好きな食べ物：チーズ</t>
  </si>
  <si>
    <t>九条しいな</t>
  </si>
  <si>
    <t>くじょうしいな</t>
    <phoneticPr fontId="5"/>
  </si>
  <si>
    <t>Shiina Kujo</t>
    <phoneticPr fontId="5"/>
  </si>
  <si>
    <t>くじょうしいな1</t>
    <phoneticPr fontId="5"/>
  </si>
  <si>
    <t>ニックネーム：しーな</t>
  </si>
  <si>
    <t>くじょうしいな2</t>
  </si>
  <si>
    <t>くじょうしいな3</t>
  </si>
  <si>
    <t>体重：36.8kg</t>
  </si>
  <si>
    <t>くじょうしいな4</t>
  </si>
  <si>
    <t>3サイズ：75/57/76</t>
  </si>
  <si>
    <t>くじょうしいな5</t>
  </si>
  <si>
    <t>誕生日：3月23日</t>
  </si>
  <si>
    <t>くじょうしいな6</t>
  </si>
  <si>
    <t>くじょうしいな7</t>
  </si>
  <si>
    <t>くじょうしいな8</t>
  </si>
  <si>
    <t>趣味：キャンディーの買い占め</t>
  </si>
  <si>
    <t>くじょうしいな9</t>
  </si>
  <si>
    <t>特技：キャンディーのブランド当て</t>
  </si>
  <si>
    <t>くじょうしいな10</t>
  </si>
  <si>
    <t>好きなもの：甘いにおい</t>
  </si>
  <si>
    <t>くじょうしいな11</t>
  </si>
  <si>
    <t>好きな食べ物：棒付きキャンディー</t>
  </si>
  <si>
    <t>影島阿佐美</t>
  </si>
  <si>
    <t>かげしまあさみ</t>
    <phoneticPr fontId="5"/>
  </si>
  <si>
    <t>Asami Kageshima</t>
    <phoneticPr fontId="5"/>
  </si>
  <si>
    <t>かげしまあさみ1</t>
    <phoneticPr fontId="5"/>
  </si>
  <si>
    <t>ニックネーム：影ちゃん</t>
  </si>
  <si>
    <t>かげしまあさみ2</t>
  </si>
  <si>
    <t>かげしまあさみ3</t>
  </si>
  <si>
    <t>体重：37.9kg</t>
  </si>
  <si>
    <t>かげしまあさみ4</t>
  </si>
  <si>
    <t>3サイズ：76/58/75</t>
  </si>
  <si>
    <t>かげしまあさみ5</t>
  </si>
  <si>
    <t>誕生日：6月25日</t>
  </si>
  <si>
    <t>かげしまあさみ6</t>
  </si>
  <si>
    <t>かげしまあさみ7</t>
  </si>
  <si>
    <t>かげしまあさみ8</t>
  </si>
  <si>
    <t>趣味：写真集め</t>
  </si>
  <si>
    <t>かげしまあさみ9</t>
  </si>
  <si>
    <t>特技：尾行</t>
  </si>
  <si>
    <t>かげしまあさみ10</t>
  </si>
  <si>
    <t>好きなもの：注射</t>
  </si>
  <si>
    <t>かげしまあさみ11</t>
  </si>
  <si>
    <t>好きな食べ物：錠剤（サプリメント）</t>
  </si>
  <si>
    <t>月見里あおい</t>
  </si>
  <si>
    <t>やまなしあおい</t>
    <phoneticPr fontId="5"/>
  </si>
  <si>
    <t>Aoi Yamanashi</t>
    <phoneticPr fontId="5"/>
  </si>
  <si>
    <t>やまなしあおい1</t>
    <phoneticPr fontId="5"/>
  </si>
  <si>
    <t>ニックネーム：あお</t>
  </si>
  <si>
    <t>やまなしあおい2</t>
  </si>
  <si>
    <t>身長：145cm</t>
  </si>
  <si>
    <t>やまなしあおい3</t>
  </si>
  <si>
    <t>体重：32.6kg</t>
  </si>
  <si>
    <t>やまなしあおい4</t>
  </si>
  <si>
    <t>3サイズ：73/53/72</t>
  </si>
  <si>
    <t>やまなしあおい5</t>
  </si>
  <si>
    <t>やまなしあおい6</t>
  </si>
  <si>
    <t>やまなしあおい7</t>
  </si>
  <si>
    <t>やまなしあおい8</t>
  </si>
  <si>
    <t>やまなしあおい9</t>
  </si>
  <si>
    <t>特技：変な歌を作ること</t>
  </si>
  <si>
    <t>やまなしあおい10</t>
  </si>
  <si>
    <t>好きなもの：あかね</t>
  </si>
  <si>
    <t>やまなしあおい11</t>
  </si>
  <si>
    <t>好きな食べ物：モモ</t>
  </si>
  <si>
    <t>一ノ瀬雪乃</t>
  </si>
  <si>
    <t>いちのせゆきの</t>
    <phoneticPr fontId="5"/>
  </si>
  <si>
    <t>Yukino Ichinose</t>
    <phoneticPr fontId="5"/>
  </si>
  <si>
    <t>いちのせゆきの1</t>
    <phoneticPr fontId="5"/>
  </si>
  <si>
    <t>ニックネーム：雪乃さん</t>
  </si>
  <si>
    <t>いちのせゆきの2</t>
  </si>
  <si>
    <t>いちのせゆきの3</t>
  </si>
  <si>
    <t>いちのせゆきの4</t>
  </si>
  <si>
    <t>3サイズ：87/59/89</t>
  </si>
  <si>
    <t>いちのせゆきの5</t>
  </si>
  <si>
    <t>誕生日：12月6日</t>
  </si>
  <si>
    <t>いちのせゆきの6</t>
  </si>
  <si>
    <t>いちのせゆきの7</t>
  </si>
  <si>
    <t>いちのせゆきの8</t>
  </si>
  <si>
    <t>趣味：刀研ぎ</t>
  </si>
  <si>
    <t>いちのせゆきの9</t>
  </si>
  <si>
    <t>特技：居合い切り</t>
  </si>
  <si>
    <t>いちのせゆきの10</t>
  </si>
  <si>
    <t>好きなもの：朝の道場</t>
  </si>
  <si>
    <t>いちのせゆきの11</t>
  </si>
  <si>
    <t>好きな食べ物：玄米</t>
  </si>
  <si>
    <t>黒神夜宵</t>
  </si>
  <si>
    <t>くろかみやよい</t>
    <phoneticPr fontId="5"/>
  </si>
  <si>
    <t>Yayoi Kurokami</t>
    <phoneticPr fontId="5"/>
  </si>
  <si>
    <t>くろかみやよい1</t>
    <phoneticPr fontId="5"/>
  </si>
  <si>
    <t>ニックネーム：ヤヨイ</t>
  </si>
  <si>
    <t>くろかみやよい2</t>
  </si>
  <si>
    <t>くろかみやよい3</t>
  </si>
  <si>
    <t>体重：43.4kg</t>
  </si>
  <si>
    <t>くろかみやよい4</t>
  </si>
  <si>
    <t>3サイズ：80/59/82</t>
  </si>
  <si>
    <t>くろかみやよい5</t>
  </si>
  <si>
    <t>誕生日：5月28日</t>
  </si>
  <si>
    <t>くろかみやよい6</t>
  </si>
  <si>
    <t>くろかみやよい7</t>
  </si>
  <si>
    <t>くろかみやよい8</t>
  </si>
  <si>
    <t>趣味：おまじない</t>
  </si>
  <si>
    <t>くろかみやよい9</t>
  </si>
  <si>
    <t>特技：毛を手に入れる</t>
  </si>
  <si>
    <t>くろかみやよい10</t>
  </si>
  <si>
    <t>好きなもの：占い</t>
  </si>
  <si>
    <t>くろかみやよい11</t>
  </si>
  <si>
    <t>好きな食べ物：フォーチュンクッキー</t>
  </si>
  <si>
    <t>碓氷香歩</t>
  </si>
  <si>
    <t>うすいかほ</t>
    <phoneticPr fontId="5"/>
  </si>
  <si>
    <t>Kaho Usui</t>
    <phoneticPr fontId="5"/>
  </si>
  <si>
    <t>うすいかほ1</t>
    <phoneticPr fontId="5"/>
  </si>
  <si>
    <t>ニックネーム：かほ</t>
  </si>
  <si>
    <t>うすいかほ2</t>
  </si>
  <si>
    <t>うすいかほ3</t>
  </si>
  <si>
    <t>体重：40.1kg</t>
  </si>
  <si>
    <t>うすいかほ4</t>
  </si>
  <si>
    <t>3サイズ：80/56/76</t>
  </si>
  <si>
    <t>うすいかほ5</t>
  </si>
  <si>
    <t>誕生日：12月28日</t>
  </si>
  <si>
    <t>うすいかほ6</t>
  </si>
  <si>
    <t>うすいかほ7</t>
  </si>
  <si>
    <t>うすいかほ8</t>
  </si>
  <si>
    <t>趣味：詰将棋</t>
  </si>
  <si>
    <t>うすいかほ9</t>
  </si>
  <si>
    <t>特技：パズルゲーム全般</t>
  </si>
  <si>
    <t>うすいかほ10</t>
  </si>
  <si>
    <t>好きなもの：将棋盤</t>
  </si>
  <si>
    <t>うすいかほ11</t>
  </si>
  <si>
    <t>好きな食べ物：あんず</t>
  </si>
  <si>
    <t>舞浜ひかる</t>
  </si>
  <si>
    <t>まいはまひかる</t>
    <phoneticPr fontId="5"/>
  </si>
  <si>
    <t>Hikaru Maihama</t>
    <phoneticPr fontId="5"/>
  </si>
  <si>
    <t>まいはまひかる1</t>
    <phoneticPr fontId="5"/>
  </si>
  <si>
    <t>ニックネーム：まうまう</t>
  </si>
  <si>
    <t>まいはまひかる2</t>
  </si>
  <si>
    <t>まいはまひかる3</t>
  </si>
  <si>
    <t>体重：48.5kg</t>
  </si>
  <si>
    <t>まいはまひかる4</t>
  </si>
  <si>
    <t>3サイズ：85/61/85</t>
  </si>
  <si>
    <t>まいはまひかる5</t>
  </si>
  <si>
    <t>誕生日：7月19日</t>
  </si>
  <si>
    <t>まいはまひかる6</t>
  </si>
  <si>
    <t>まいはまひかる7</t>
  </si>
  <si>
    <t>まいはまひかる8</t>
  </si>
  <si>
    <t>趣味：スポーツ観戦</t>
  </si>
  <si>
    <t>まいはまひかる9</t>
  </si>
  <si>
    <t>特技：ストレッチ</t>
  </si>
  <si>
    <t>まいはまひかる10</t>
  </si>
  <si>
    <t>好きなもの：かわいい服</t>
  </si>
  <si>
    <t>まいはまひかる11</t>
  </si>
  <si>
    <t>好きな食べ物：棒々鶏</t>
  </si>
  <si>
    <t>中原かすみ</t>
  </si>
  <si>
    <t>なかはらかすみ</t>
    <phoneticPr fontId="5"/>
  </si>
  <si>
    <t>Kasumi Nakahara</t>
    <phoneticPr fontId="5"/>
  </si>
  <si>
    <t>なかはらかすみ1</t>
    <phoneticPr fontId="5"/>
  </si>
  <si>
    <t>ニックネーム：かすみん</t>
  </si>
  <si>
    <t>なかはらかすみ2</t>
  </si>
  <si>
    <t>なかはらかすみ3</t>
  </si>
  <si>
    <t>なかはらかすみ4</t>
  </si>
  <si>
    <t>3サイズ：80/57/79</t>
  </si>
  <si>
    <t>なかはらかすみ5</t>
  </si>
  <si>
    <t>誕生日：5月10日</t>
  </si>
  <si>
    <t>なかはらかすみ6</t>
  </si>
  <si>
    <t>なかはらかすみ7</t>
  </si>
  <si>
    <t>なかはらかすみ8</t>
  </si>
  <si>
    <t>なかはらかすみ9</t>
  </si>
  <si>
    <t>特技：スパイダーウォーク</t>
  </si>
  <si>
    <t>なかはらかすみ10</t>
  </si>
  <si>
    <t>好きなもの：スポーツ観戦（屋内）</t>
  </si>
  <si>
    <t>なかはらかすみ11</t>
  </si>
  <si>
    <t>好きな食べ物：スクランブルエッグ</t>
  </si>
  <si>
    <t>朽木沙織</t>
  </si>
  <si>
    <t>くちきさおり</t>
    <phoneticPr fontId="5"/>
  </si>
  <si>
    <t>Saori Kuchiki</t>
    <phoneticPr fontId="5"/>
  </si>
  <si>
    <t>くちきさおり1</t>
    <phoneticPr fontId="5"/>
  </si>
  <si>
    <t>ニックネーム：さおり</t>
  </si>
  <si>
    <t>くちきさおり2</t>
  </si>
  <si>
    <t>くちきさおり3</t>
  </si>
  <si>
    <t>体重：39.1kg</t>
  </si>
  <si>
    <t>くちきさおり4</t>
  </si>
  <si>
    <t>3サイズ：78/57/75</t>
  </si>
  <si>
    <t>くちきさおり5</t>
  </si>
  <si>
    <t>誕生日：8月29日</t>
  </si>
  <si>
    <t>くちきさおり6</t>
  </si>
  <si>
    <t>くちきさおり7</t>
  </si>
  <si>
    <t>くちきさおり8</t>
  </si>
  <si>
    <t>趣味：草花鑑賞（野草摘み）</t>
  </si>
  <si>
    <t>くちきさおり9</t>
  </si>
  <si>
    <t>特技：裁縫</t>
  </si>
  <si>
    <t>くちきさおり10</t>
  </si>
  <si>
    <t>好きなもの：食べ歩きロケ</t>
  </si>
  <si>
    <t>くちきさおり11</t>
  </si>
  <si>
    <t>好きな食べ物：ロケ弁</t>
  </si>
  <si>
    <t>東城星来</t>
  </si>
  <si>
    <t>とうじょうせいら</t>
    <phoneticPr fontId="5"/>
  </si>
  <si>
    <t>Seira Tojo</t>
    <phoneticPr fontId="5"/>
  </si>
  <si>
    <t>とうじょうせいら1</t>
    <phoneticPr fontId="5"/>
  </si>
  <si>
    <t>ニックネーム：せーら様</t>
  </si>
  <si>
    <t>とうじょうせいら2</t>
  </si>
  <si>
    <t>とうじょうせいら3</t>
  </si>
  <si>
    <t>とうじょうせいら4</t>
  </si>
  <si>
    <t>3サイズ：80/58/79</t>
  </si>
  <si>
    <t>とうじょうせいら5</t>
  </si>
  <si>
    <t>誕生日：7月26日</t>
  </si>
  <si>
    <t>とうじょうせいら6</t>
  </si>
  <si>
    <t>とうじょうせいら7</t>
  </si>
  <si>
    <t>とうじょうせいら8</t>
  </si>
  <si>
    <t>趣味：映画鑑賞（主に任侠もの）</t>
  </si>
  <si>
    <t>とうじょうせいら9</t>
  </si>
  <si>
    <t>特技：任侠映画のモノマネ</t>
  </si>
  <si>
    <t>とうじょうせいら10</t>
  </si>
  <si>
    <t>好きなもの：男気</t>
  </si>
  <si>
    <t>とうじょうせいら11</t>
  </si>
  <si>
    <t>好きな食べ物：牡蠣フライ</t>
  </si>
  <si>
    <t>板東琴乃</t>
  </si>
  <si>
    <t>ばんどうことの</t>
    <phoneticPr fontId="5"/>
  </si>
  <si>
    <t>Kotono Bando</t>
    <phoneticPr fontId="5"/>
  </si>
  <si>
    <t>ばんどうことの1</t>
    <phoneticPr fontId="5"/>
  </si>
  <si>
    <t>ニックネーム：おこと</t>
  </si>
  <si>
    <t>ばんどうことの2</t>
  </si>
  <si>
    <t>ばんどうことの3</t>
  </si>
  <si>
    <t>ばんどうことの4</t>
  </si>
  <si>
    <t>3サイズ：80/57/81</t>
  </si>
  <si>
    <t>ばんどうことの5</t>
  </si>
  <si>
    <t>誕生日：12月19日</t>
  </si>
  <si>
    <t>ばんどうことの6</t>
  </si>
  <si>
    <t>ばんどうことの7</t>
  </si>
  <si>
    <t>ばんどうことの8</t>
  </si>
  <si>
    <t>趣味：花かんざし集め</t>
  </si>
  <si>
    <t>ばんどうことの9</t>
  </si>
  <si>
    <t>特技：お座敷遊び</t>
  </si>
  <si>
    <t>ばんどうことの10</t>
  </si>
  <si>
    <t>好きなもの：京都の街</t>
  </si>
  <si>
    <t>ばんどうことの11</t>
  </si>
  <si>
    <t>好きな食べ物：湯豆腐</t>
  </si>
  <si>
    <t>白石まりん</t>
  </si>
  <si>
    <t>しらいしまりん</t>
    <phoneticPr fontId="5"/>
  </si>
  <si>
    <t>Marin Shiraishi</t>
    <phoneticPr fontId="5"/>
  </si>
  <si>
    <t>しらいしまりん1</t>
    <phoneticPr fontId="5"/>
  </si>
  <si>
    <t>ニックネーム：まりりん</t>
  </si>
  <si>
    <t>しらいしまりん2</t>
  </si>
  <si>
    <t>しらいしまりん3</t>
  </si>
  <si>
    <t>しらいしまりん4</t>
  </si>
  <si>
    <t>3サイズ：82/58/80</t>
  </si>
  <si>
    <t>しらいしまりん5</t>
  </si>
  <si>
    <t>誕生日：2月13日</t>
  </si>
  <si>
    <t>しらいしまりん6</t>
  </si>
  <si>
    <t>しらいしまりん7</t>
  </si>
  <si>
    <t>しらいしまりん8</t>
  </si>
  <si>
    <t>趣味：早朝ランニング</t>
  </si>
  <si>
    <t>しらいしまりん9</t>
  </si>
  <si>
    <t>特技：アウトドアでの火起こし（原始的な発火法）</t>
  </si>
  <si>
    <t>しらいしまりん10</t>
  </si>
  <si>
    <t>好きなもの：お気に入りのジャージ</t>
  </si>
  <si>
    <t>しらいしまりん11</t>
  </si>
  <si>
    <t>好きな食べ物：佐世保バーガー</t>
  </si>
  <si>
    <t>イリーナ・ロマネンコ</t>
  </si>
  <si>
    <t>いりーなろまねんこ</t>
    <phoneticPr fontId="5"/>
  </si>
  <si>
    <t>Irina Romanenko</t>
    <phoneticPr fontId="5"/>
  </si>
  <si>
    <t>いりーなろまねんこ1</t>
    <phoneticPr fontId="5"/>
  </si>
  <si>
    <t>ニックネーム：イリーナ</t>
  </si>
  <si>
    <t>いりーなろまねんこ2</t>
  </si>
  <si>
    <t>いりーなろまねんこ3</t>
  </si>
  <si>
    <t>体重：40kg</t>
  </si>
  <si>
    <t>いりーなろまねんこ4</t>
  </si>
  <si>
    <t>3サイズ：79/57/79</t>
  </si>
  <si>
    <t>いりーなろまねんこ5</t>
  </si>
  <si>
    <t>誕生日：6月12日</t>
  </si>
  <si>
    <t>いりーなろまねんこ6</t>
  </si>
  <si>
    <t>いりーなろまねんこ7</t>
  </si>
  <si>
    <t>いりーなろまねんこ8</t>
  </si>
  <si>
    <t>趣味：刺激的なこと全部</t>
  </si>
  <si>
    <t>いりーなろまねんこ9</t>
  </si>
  <si>
    <t>特技：気配を消す</t>
  </si>
  <si>
    <t>いりーなろまねんこ10</t>
  </si>
  <si>
    <t>好きなもの：マフィア映画</t>
  </si>
  <si>
    <t>いりーなろまねんこ11</t>
  </si>
  <si>
    <t>好きな食べ物：ボルシチ</t>
  </si>
  <si>
    <t>桃瀬めぐ</t>
  </si>
  <si>
    <t>ももせめぐ</t>
    <phoneticPr fontId="5"/>
  </si>
  <si>
    <t>Megu Momose</t>
    <phoneticPr fontId="5"/>
  </si>
  <si>
    <t>パッション</t>
    <phoneticPr fontId="5"/>
  </si>
  <si>
    <t>ももせめぐ1</t>
    <phoneticPr fontId="5"/>
  </si>
  <si>
    <t>ニックネーム：めぐ</t>
  </si>
  <si>
    <t>ももせめぐ2</t>
  </si>
  <si>
    <t>ももせめぐ3</t>
  </si>
  <si>
    <t>体重：35.2kg</t>
  </si>
  <si>
    <t>ももせめぐ4</t>
  </si>
  <si>
    <t>3サイズ：74/56/76</t>
  </si>
  <si>
    <t>ももせめぐ5</t>
  </si>
  <si>
    <t>誕生日：3月3日</t>
  </si>
  <si>
    <t>ももせめぐ6</t>
  </si>
  <si>
    <t>ももせめぐ7</t>
  </si>
  <si>
    <t>ももせめぐ8</t>
  </si>
  <si>
    <t>趣味：お兄ちゃんの世話をやくこと</t>
  </si>
  <si>
    <t>ももせめぐ9</t>
  </si>
  <si>
    <t>特技：家事全般</t>
  </si>
  <si>
    <t>ももせめぐ10</t>
  </si>
  <si>
    <t>好きなもの：ゲーム</t>
  </si>
  <si>
    <t>ももせめぐ11</t>
  </si>
  <si>
    <t>好きな食べ物：杏仁豆腐</t>
  </si>
  <si>
    <t>天河凜花</t>
  </si>
  <si>
    <t>てんかわりんか</t>
    <phoneticPr fontId="5"/>
  </si>
  <si>
    <t>Rinka Tenkawa</t>
    <phoneticPr fontId="5"/>
  </si>
  <si>
    <t>てんかわりんか1</t>
    <phoneticPr fontId="5"/>
  </si>
  <si>
    <t>ニックネーム：凜花お嬢様</t>
  </si>
  <si>
    <t>てんかわりんか2</t>
  </si>
  <si>
    <t>てんかわりんか3</t>
  </si>
  <si>
    <t>体重：38.5kg</t>
  </si>
  <si>
    <t>てんかわりんか4</t>
  </si>
  <si>
    <t>てんかわりんか5</t>
  </si>
  <si>
    <t>てんかわりんか6</t>
  </si>
  <si>
    <t>てんかわりんか7</t>
  </si>
  <si>
    <t>てんかわりんか8</t>
  </si>
  <si>
    <t>趣味：平民の生活を観察すること</t>
  </si>
  <si>
    <t>てんかわりんか9</t>
  </si>
  <si>
    <t>特技：社交ダンス</t>
  </si>
  <si>
    <t>てんかわりんか10</t>
  </si>
  <si>
    <t>好きなもの：自分</t>
  </si>
  <si>
    <t>てんかわりんか11</t>
  </si>
  <si>
    <t>好きな食べ物：苺のショートケーキ</t>
  </si>
  <si>
    <t>相楽まつり</t>
  </si>
  <si>
    <t>さがらまつり</t>
    <phoneticPr fontId="5"/>
  </si>
  <si>
    <t>Matsuri Sagara</t>
    <phoneticPr fontId="5"/>
  </si>
  <si>
    <t>さがらまつり1</t>
    <phoneticPr fontId="5"/>
  </si>
  <si>
    <t>ニックネーム：まつりん</t>
  </si>
  <si>
    <t>さがらまつり2</t>
  </si>
  <si>
    <t>さがらまつり3</t>
  </si>
  <si>
    <t>体重：54.2kg</t>
  </si>
  <si>
    <t>さがらまつり4</t>
  </si>
  <si>
    <t>3サイズ：91/63/90</t>
  </si>
  <si>
    <t>さがらまつり5</t>
  </si>
  <si>
    <t>誕生日：8月2日</t>
  </si>
  <si>
    <t>さがらまつり6</t>
  </si>
  <si>
    <t>さがらまつり7</t>
  </si>
  <si>
    <t>さがらまつり8</t>
  </si>
  <si>
    <t>趣味：お祭りなど、イベント巡り</t>
  </si>
  <si>
    <t>さがらまつり9</t>
  </si>
  <si>
    <t>特技：射的</t>
  </si>
  <si>
    <t>さがらまつり10</t>
  </si>
  <si>
    <t>好きなもの：神輿</t>
  </si>
  <si>
    <t>さがらまつり11</t>
  </si>
  <si>
    <t>好きな食べ物：リンゴ飴</t>
  </si>
  <si>
    <t>八乙女風華</t>
  </si>
  <si>
    <t>やおとめふうか</t>
    <phoneticPr fontId="5"/>
  </si>
  <si>
    <t>Fuka Yaotome</t>
    <phoneticPr fontId="5"/>
  </si>
  <si>
    <t>やおとめふうか1</t>
    <phoneticPr fontId="5"/>
  </si>
  <si>
    <t>ニックネーム：フウカ</t>
  </si>
  <si>
    <t>やおとめふうか2</t>
  </si>
  <si>
    <t>やおとめふうか3</t>
  </si>
  <si>
    <t>体重：41.6kg</t>
  </si>
  <si>
    <t>やおとめふうか4</t>
  </si>
  <si>
    <t>やおとめふうか5</t>
  </si>
  <si>
    <t>誕生日：9月9日</t>
  </si>
  <si>
    <t>やおとめふうか6</t>
  </si>
  <si>
    <t>やおとめふうか7</t>
  </si>
  <si>
    <t>やおとめふうか8</t>
  </si>
  <si>
    <t>趣味：一人カラオケ</t>
  </si>
  <si>
    <t>やおとめふうか9</t>
  </si>
  <si>
    <t>特技：弾き語り</t>
  </si>
  <si>
    <t>やおとめふうか10</t>
  </si>
  <si>
    <t>好きなもの：放課後のおしゃべり</t>
  </si>
  <si>
    <t>やおとめふうか11</t>
  </si>
  <si>
    <t>好きな食べ物：さくらんぼ</t>
  </si>
  <si>
    <t>桃木里花</t>
  </si>
  <si>
    <t>もものきりか</t>
    <phoneticPr fontId="5"/>
  </si>
  <si>
    <t>Rika Momonoki</t>
    <phoneticPr fontId="5"/>
  </si>
  <si>
    <t>もものきりか1</t>
    <phoneticPr fontId="5"/>
  </si>
  <si>
    <t>ニックネーム：モモリカ</t>
  </si>
  <si>
    <t>もものきりか2</t>
  </si>
  <si>
    <t>身長：135cm</t>
  </si>
  <si>
    <t>もものきりか3</t>
  </si>
  <si>
    <t>体重：28.3kg</t>
  </si>
  <si>
    <t>もものきりか4</t>
  </si>
  <si>
    <t>3サイズ：68/54/70</t>
  </si>
  <si>
    <t>もものきりか5</t>
  </si>
  <si>
    <t>誕生日：10月17日</t>
  </si>
  <si>
    <t>もものきりか6</t>
  </si>
  <si>
    <t>もものきりか7</t>
  </si>
  <si>
    <t>もものきりか8</t>
  </si>
  <si>
    <t>趣味：アニメ鑑賞</t>
  </si>
  <si>
    <t>もものきりか9</t>
  </si>
  <si>
    <t>特技：フラフープ</t>
  </si>
  <si>
    <t>もものきりか10</t>
  </si>
  <si>
    <t>好きなもの：仕事</t>
  </si>
  <si>
    <t>もものきりか11</t>
  </si>
  <si>
    <t>好きな食べ物：ギョウザ</t>
  </si>
  <si>
    <t>小桜いのり</t>
  </si>
  <si>
    <t>こざくらいのり</t>
    <phoneticPr fontId="5"/>
  </si>
  <si>
    <t>Inori Kozakura</t>
    <phoneticPr fontId="5"/>
  </si>
  <si>
    <t>こざくらいのり1</t>
    <phoneticPr fontId="5"/>
  </si>
  <si>
    <t>ニックネーム：いのりん</t>
  </si>
  <si>
    <t>こざくらいのり2</t>
  </si>
  <si>
    <t>身長：144cm</t>
  </si>
  <si>
    <t>こざくらいのり3</t>
  </si>
  <si>
    <t>体重：35.9kg</t>
  </si>
  <si>
    <t>こざくらいのり4</t>
  </si>
  <si>
    <t>3サイズ：75/54/79</t>
  </si>
  <si>
    <t>こざくらいのり5</t>
  </si>
  <si>
    <t>誕生日：4月15日</t>
  </si>
  <si>
    <t>こざくらいのり6</t>
  </si>
  <si>
    <t>こざくらいのり7</t>
  </si>
  <si>
    <t>こざくらいのり8</t>
  </si>
  <si>
    <t>趣味：星空を眺める</t>
  </si>
  <si>
    <t>こざくらいのり9</t>
  </si>
  <si>
    <t>特技：ブラインドタッチ</t>
  </si>
  <si>
    <t>こざくらいのり10</t>
  </si>
  <si>
    <t>好きなもの：ラメ入りカラーペン</t>
  </si>
  <si>
    <t>こざくらいのり11</t>
  </si>
  <si>
    <t>好きな食べ物：陣屋もなか</t>
  </si>
  <si>
    <t>越前さやか</t>
  </si>
  <si>
    <t>えちぜんさやか</t>
    <phoneticPr fontId="5"/>
  </si>
  <si>
    <t>Sayaka Echizen</t>
    <phoneticPr fontId="5"/>
  </si>
  <si>
    <t>えちぜんさやか1</t>
    <phoneticPr fontId="5"/>
  </si>
  <si>
    <t>ニックネーム：さぁや</t>
  </si>
  <si>
    <t>えちぜんさやか2</t>
  </si>
  <si>
    <t>えちぜんさやか3</t>
  </si>
  <si>
    <t>体重：35.8kg</t>
  </si>
  <si>
    <t>えちぜんさやか4</t>
  </si>
  <si>
    <t>3サイズ：74/54/77</t>
  </si>
  <si>
    <t>えちぜんさやか5</t>
  </si>
  <si>
    <t>誕生日：5月16日</t>
  </si>
  <si>
    <t>えちぜんさやか6</t>
  </si>
  <si>
    <t>えちぜんさやか7</t>
  </si>
  <si>
    <t>えちぜんさやか8</t>
  </si>
  <si>
    <t>趣味：慇懃無礼に罵る</t>
  </si>
  <si>
    <t>えちぜんさやか9</t>
  </si>
  <si>
    <t>特技：主導権を取る</t>
  </si>
  <si>
    <t>えちぜんさやか10</t>
  </si>
  <si>
    <t>好きなもの：覇王道</t>
  </si>
  <si>
    <t>えちぜんさやか11</t>
  </si>
  <si>
    <t>好きな食べ物：ソースかつ丼</t>
  </si>
  <si>
    <t>大月ソフィア</t>
  </si>
  <si>
    <t>おおつきそふぃあ</t>
    <phoneticPr fontId="5"/>
  </si>
  <si>
    <t>Sophia Otsuki</t>
    <phoneticPr fontId="5"/>
  </si>
  <si>
    <t>おおつきそふぃあ1</t>
    <phoneticPr fontId="5"/>
  </si>
  <si>
    <t>ニックネーム：そふぃ</t>
    <phoneticPr fontId="5"/>
  </si>
  <si>
    <t>おおつきそふぃあ2</t>
  </si>
  <si>
    <t>おおつきそふぃあ3</t>
  </si>
  <si>
    <t>体重：48.9kg</t>
  </si>
  <si>
    <t>おおつきそふぃあ4</t>
  </si>
  <si>
    <t>3サイズ：83/57/85</t>
  </si>
  <si>
    <t>おおつきそふぃあ5</t>
  </si>
  <si>
    <t>誕生日：11月20日</t>
  </si>
  <si>
    <t>おおつきそふぃあ6</t>
  </si>
  <si>
    <t>おおつきそふぃあ7</t>
  </si>
  <si>
    <t>おおつきそふぃあ8</t>
  </si>
  <si>
    <t>趣味：ひなたぼっこと散歩</t>
  </si>
  <si>
    <t>おおつきそふぃあ9</t>
  </si>
  <si>
    <t>特技：高所でのブランコ乗り</t>
  </si>
  <si>
    <t>おおつきそふぃあ10</t>
  </si>
  <si>
    <t>好きなもの：太陽と富士山</t>
  </si>
  <si>
    <t>おおつきそふぃあ11</t>
  </si>
  <si>
    <t>好きな食べ物：ぶどうのパフェ</t>
  </si>
  <si>
    <t>瀬戸優樹菜</t>
  </si>
  <si>
    <t>せとゆきな</t>
    <phoneticPr fontId="5"/>
  </si>
  <si>
    <t>Yukina Seto</t>
    <phoneticPr fontId="5"/>
  </si>
  <si>
    <t>パッション</t>
    <phoneticPr fontId="5"/>
  </si>
  <si>
    <t>せとゆきな1</t>
    <phoneticPr fontId="5"/>
  </si>
  <si>
    <t>ニックネーム：ゆっきー</t>
  </si>
  <si>
    <t>せとゆきな2</t>
  </si>
  <si>
    <t>せとゆきな3</t>
  </si>
  <si>
    <t>体重：47.2kg</t>
  </si>
  <si>
    <t>せとゆきな4</t>
  </si>
  <si>
    <t>3サイズ：84/58/86</t>
  </si>
  <si>
    <t>せとゆきな5</t>
  </si>
  <si>
    <t>誕生日：9月5日</t>
  </si>
  <si>
    <t>せとゆきな6</t>
  </si>
  <si>
    <t>せとゆきな7</t>
  </si>
  <si>
    <t>せとゆきな8</t>
  </si>
  <si>
    <t>趣味：食べ歩き</t>
  </si>
  <si>
    <t>せとゆきな9</t>
  </si>
  <si>
    <t>特技：コンビネーションジャンプ</t>
  </si>
  <si>
    <t>せとゆきな10</t>
  </si>
  <si>
    <t>好きなもの：スケート靴</t>
  </si>
  <si>
    <t>せとゆきな11</t>
  </si>
  <si>
    <t>好きな食べ物：味噌カツ</t>
  </si>
  <si>
    <t>姫宮千代</t>
  </si>
  <si>
    <t>ひめみやちよ</t>
    <phoneticPr fontId="5"/>
  </si>
  <si>
    <t>Chiyo Himemiya</t>
    <phoneticPr fontId="5"/>
  </si>
  <si>
    <t>ひめみやちよ1</t>
    <phoneticPr fontId="5"/>
  </si>
  <si>
    <t>ニックネーム：ちよ</t>
  </si>
  <si>
    <t>ひめみやちよ2</t>
  </si>
  <si>
    <t>身長：143cm</t>
  </si>
  <si>
    <t>ひめみやちよ3</t>
  </si>
  <si>
    <t>体重：27.5kg</t>
  </si>
  <si>
    <t>ひめみやちよ4</t>
  </si>
  <si>
    <t>3サイズ：68/49/66</t>
  </si>
  <si>
    <t>ひめみやちよ5</t>
  </si>
  <si>
    <t>誕生日：2月22日</t>
  </si>
  <si>
    <t>ひめみやちよ6</t>
  </si>
  <si>
    <t>ひめみやちよ7</t>
  </si>
  <si>
    <t>ひめみやちよ8</t>
  </si>
  <si>
    <t>趣味：隠密活動</t>
  </si>
  <si>
    <t>ひめみやちよ9</t>
  </si>
  <si>
    <t>特技：折り紙（特に手裏剣）</t>
  </si>
  <si>
    <t>ひめみやちよ10</t>
  </si>
  <si>
    <t>好きなもの：忍者図鑑</t>
  </si>
  <si>
    <t>ひめみやちよ11</t>
  </si>
  <si>
    <t>好きな食べ物：近江牛ステーキ</t>
  </si>
  <si>
    <t>白浜菜々美</t>
  </si>
  <si>
    <t>しらはまななみ</t>
    <phoneticPr fontId="5"/>
  </si>
  <si>
    <t>Nanami Shirahama</t>
    <phoneticPr fontId="5"/>
  </si>
  <si>
    <t>パッション</t>
    <phoneticPr fontId="5"/>
  </si>
  <si>
    <t>しらはまななみ1</t>
    <phoneticPr fontId="5"/>
  </si>
  <si>
    <t>ニックネーム：ななちゃん</t>
  </si>
  <si>
    <t>しらはまななみ2</t>
  </si>
  <si>
    <t>しらはまななみ3</t>
  </si>
  <si>
    <t>体重：42.2kg</t>
  </si>
  <si>
    <t>しらはまななみ4</t>
  </si>
  <si>
    <t>3サイズ：80/58/81</t>
  </si>
  <si>
    <t>しらはまななみ5</t>
  </si>
  <si>
    <t>誕生日：11月22日</t>
  </si>
  <si>
    <t>しらはまななみ6</t>
  </si>
  <si>
    <t>しらはまななみ7</t>
  </si>
  <si>
    <t>しらはまななみ8</t>
  </si>
  <si>
    <t>趣味：山登り</t>
  </si>
  <si>
    <t>しらはまななみ9</t>
  </si>
  <si>
    <t>特技：植物・動物の名前を当てること</t>
  </si>
  <si>
    <t>しらはまななみ10</t>
  </si>
  <si>
    <t>好きなもの：頂上からの眺め</t>
  </si>
  <si>
    <t>しらはまななみ11</t>
  </si>
  <si>
    <t>好きな食べ物：みかん、うめぼし</t>
  </si>
  <si>
    <t>若草涼子</t>
  </si>
  <si>
    <t>わかくさりょうこ</t>
    <phoneticPr fontId="5"/>
  </si>
  <si>
    <t>Ryoko Wakakusa</t>
    <phoneticPr fontId="5"/>
  </si>
  <si>
    <t>パッション</t>
    <phoneticPr fontId="5"/>
  </si>
  <si>
    <t>わかくさりょうこ1</t>
    <phoneticPr fontId="5"/>
  </si>
  <si>
    <t>ニックネーム：りょーこ</t>
  </si>
  <si>
    <t>わかくさりょうこ2</t>
  </si>
  <si>
    <t>わかくさりょうこ3</t>
  </si>
  <si>
    <t>体重：46.2kg</t>
  </si>
  <si>
    <t>わかくさりょうこ4</t>
  </si>
  <si>
    <t>3サイズ：84/59/85</t>
  </si>
  <si>
    <t>わかくさりょうこ5</t>
  </si>
  <si>
    <t>誕生日：11月15日</t>
  </si>
  <si>
    <t>わかくさりょうこ6</t>
  </si>
  <si>
    <t>わかくさりょうこ7</t>
  </si>
  <si>
    <t>わかくさりょうこ8</t>
  </si>
  <si>
    <t>趣味：世界遺産巡り</t>
  </si>
  <si>
    <t>わかくさりょうこ9</t>
  </si>
  <si>
    <t>特技：年齢層に合わせたガイド</t>
  </si>
  <si>
    <t>わかくさりょうこ10</t>
  </si>
  <si>
    <t>好きなもの：コケ</t>
  </si>
  <si>
    <t>わかくさりょうこ11</t>
  </si>
  <si>
    <t>好きな食べ物：わらび餅</t>
  </si>
  <si>
    <t>武者小路静香</t>
  </si>
  <si>
    <t>むしゃのこうじしずか</t>
    <phoneticPr fontId="5"/>
  </si>
  <si>
    <t>Shizuka Mushanokoji</t>
    <phoneticPr fontId="5"/>
  </si>
  <si>
    <t>むしゃのこうじしずか1</t>
    <phoneticPr fontId="5"/>
  </si>
  <si>
    <t>ニックネーム：しずか様</t>
  </si>
  <si>
    <t>むしゃのこうじしずか2</t>
  </si>
  <si>
    <t>むしゃのこうじしずか3</t>
  </si>
  <si>
    <t>むしゃのこうじしずか4</t>
  </si>
  <si>
    <t>3サイズ：81/51/77</t>
  </si>
  <si>
    <t>むしゃのこうじしずか5</t>
  </si>
  <si>
    <t>誕生日：10月16日</t>
  </si>
  <si>
    <t>むしゃのこうじしずか6</t>
  </si>
  <si>
    <t>むしゃのこうじしずか7</t>
  </si>
  <si>
    <t>むしゃのこうじしずか8</t>
  </si>
  <si>
    <t>趣味：贅沢</t>
  </si>
  <si>
    <t>むしゃのこうじしずか9</t>
  </si>
  <si>
    <t>特技：フランスの歴史をそらんじること</t>
  </si>
  <si>
    <t>むしゃのこうじしずか10</t>
  </si>
  <si>
    <t>好きなもの：ティーカップのコレクション</t>
  </si>
  <si>
    <t>むしゃのこうじしずか11</t>
  </si>
  <si>
    <t>好きな食べ物：車エビの味噌漬け</t>
  </si>
  <si>
    <t>姫乃樹桃奈</t>
  </si>
  <si>
    <t>ひめのぎももな</t>
    <phoneticPr fontId="5"/>
  </si>
  <si>
    <t>Momona Himenogi</t>
    <phoneticPr fontId="5"/>
  </si>
  <si>
    <t>ひめのぎももな1</t>
    <phoneticPr fontId="5"/>
  </si>
  <si>
    <t>ニックネーム：もも</t>
  </si>
  <si>
    <t>ひめのぎももな2</t>
  </si>
  <si>
    <t>ひめのぎももな3</t>
  </si>
  <si>
    <t>体重：41kg</t>
  </si>
  <si>
    <t>ひめのぎももな4</t>
  </si>
  <si>
    <t>3サイズ：81/56/78</t>
  </si>
  <si>
    <t>ひめのぎももな5</t>
  </si>
  <si>
    <t>誕生日：12月26日</t>
  </si>
  <si>
    <t>ひめのぎももな6</t>
  </si>
  <si>
    <t>ひめのぎももな7</t>
  </si>
  <si>
    <t>ひめのぎももな8</t>
  </si>
  <si>
    <t>趣味：ネコと戯れること</t>
  </si>
  <si>
    <t>ひめのぎももな9</t>
  </si>
  <si>
    <t>特技：爪研ぎ</t>
  </si>
  <si>
    <t>ひめのぎももな10</t>
  </si>
  <si>
    <t>好きなもの：暖かい場所でのお昼寝</t>
  </si>
  <si>
    <t>ひめのぎももな11</t>
  </si>
  <si>
    <t>好きな食べ物：ねこまんま</t>
  </si>
  <si>
    <t>鳩山ひなの</t>
  </si>
  <si>
    <t>はとやまひなの</t>
    <phoneticPr fontId="5"/>
  </si>
  <si>
    <t>Hinano Hatoyama</t>
    <phoneticPr fontId="5"/>
  </si>
  <si>
    <t>はとやまひなの1</t>
    <phoneticPr fontId="5"/>
  </si>
  <si>
    <t>ニックネーム：ひなの</t>
  </si>
  <si>
    <t>はとやまひなの2</t>
  </si>
  <si>
    <t>はとやまひなの3</t>
  </si>
  <si>
    <t>体重：42.3kg</t>
  </si>
  <si>
    <t>はとやまひなの4</t>
  </si>
  <si>
    <t>3サイズ：82/56/80</t>
  </si>
  <si>
    <t>はとやまひなの5</t>
  </si>
  <si>
    <t>誕生日：5月9日</t>
  </si>
  <si>
    <t>はとやまひなの6</t>
  </si>
  <si>
    <t>はとやまひなの7</t>
  </si>
  <si>
    <t>はとやまひなの8</t>
  </si>
  <si>
    <t>趣味：かわいい小物集め</t>
  </si>
  <si>
    <t>はとやまひなの9</t>
  </si>
  <si>
    <t>特技：体の柔らかさを活かしたこと</t>
  </si>
  <si>
    <t>はとやまひなの10</t>
  </si>
  <si>
    <t>好きなもの：母からもらったトゥシューズ</t>
  </si>
  <si>
    <t>はとやまひなの11</t>
  </si>
  <si>
    <t>好きな食べ物：バナナ</t>
  </si>
  <si>
    <t>神楽坂ゆりな</t>
  </si>
  <si>
    <t>かぐらざかゆりな</t>
    <phoneticPr fontId="5"/>
  </si>
  <si>
    <t>Yurina Kagurazaka</t>
    <phoneticPr fontId="5"/>
  </si>
  <si>
    <t>かぐらざかゆりな1</t>
    <phoneticPr fontId="5"/>
  </si>
  <si>
    <t>ニックネーム：ゆりっち</t>
  </si>
  <si>
    <t>かぐらざかゆりな2</t>
  </si>
  <si>
    <t>かぐらざかゆりな3</t>
  </si>
  <si>
    <t>体重：57.8kg</t>
  </si>
  <si>
    <t>かぐらざかゆりな4</t>
  </si>
  <si>
    <t>3サイズ：95/61/91</t>
  </si>
  <si>
    <t>かぐらざかゆりな5</t>
  </si>
  <si>
    <t>誕生日：5月22日</t>
  </si>
  <si>
    <t>かぐらざかゆりな6</t>
  </si>
  <si>
    <t>かぐらざかゆりな7</t>
  </si>
  <si>
    <t>かぐらざかゆりな8</t>
  </si>
  <si>
    <t>趣味：海辺のお散歩</t>
  </si>
  <si>
    <t>かぐらざかゆりな9</t>
  </si>
  <si>
    <t>特技：グラビアポーズ</t>
  </si>
  <si>
    <t>かぐらざかゆりな10</t>
  </si>
  <si>
    <t>好きなもの：海の男</t>
  </si>
  <si>
    <t>かぐらざかゆりな11</t>
  </si>
  <si>
    <t>好きな食べ物：タコ</t>
  </si>
  <si>
    <t>キャサリン・パーマー</t>
  </si>
  <si>
    <t>きゃさりんぱーまー</t>
    <phoneticPr fontId="5"/>
  </si>
  <si>
    <t>Catherine Palmer</t>
    <phoneticPr fontId="5"/>
  </si>
  <si>
    <t>きゃさりんぱーまー1</t>
    <phoneticPr fontId="5"/>
  </si>
  <si>
    <t>ニックネーム：キャサリン</t>
  </si>
  <si>
    <t>きゃさりんぱーまー2</t>
  </si>
  <si>
    <t>きゃさりんぱーまー3</t>
  </si>
  <si>
    <t>体重：54.9kg</t>
  </si>
  <si>
    <t>きゃさりんぱーまー4</t>
  </si>
  <si>
    <t>3サイズ：93/60/90</t>
  </si>
  <si>
    <t>きゃさりんぱーまー5</t>
  </si>
  <si>
    <t>誕生日：6月29日</t>
  </si>
  <si>
    <t>きゃさりんぱーまー6</t>
  </si>
  <si>
    <t>きゃさりんぱーまー7</t>
  </si>
  <si>
    <t>きゃさりんぱーまー8</t>
  </si>
  <si>
    <t>趣味：？？？</t>
  </si>
  <si>
    <t>きゃさりんぱーまー9</t>
  </si>
  <si>
    <t>特技：？？？</t>
  </si>
  <si>
    <t>きゃさりんぱーまー10</t>
  </si>
  <si>
    <t>好きなもの：？？？</t>
  </si>
  <si>
    <t>きゃさりんぱーまー11</t>
  </si>
  <si>
    <t>好きな食べ物：？？？</t>
  </si>
  <si>
    <t>藤崎六花</t>
  </si>
  <si>
    <t>ふじさきりっか</t>
    <phoneticPr fontId="5"/>
  </si>
  <si>
    <t>Rikka Fujisaki</t>
    <phoneticPr fontId="5"/>
  </si>
  <si>
    <t>ふじさきりっか1</t>
    <phoneticPr fontId="5"/>
  </si>
  <si>
    <t>ニックネーム：リッカ</t>
  </si>
  <si>
    <t>ふじさきりっか2</t>
  </si>
  <si>
    <t>ふじさきりっか3</t>
  </si>
  <si>
    <t>体重：33.1kg</t>
  </si>
  <si>
    <t>ふじさきりっか4</t>
  </si>
  <si>
    <t>3サイズ：72/53/73</t>
  </si>
  <si>
    <t>ふじさきりっか5</t>
  </si>
  <si>
    <t>誕生日：11月13日</t>
  </si>
  <si>
    <t>ふじさきりっか6</t>
  </si>
  <si>
    <t>ふじさきりっか7</t>
  </si>
  <si>
    <t>ふじさきりっか8</t>
  </si>
  <si>
    <t>趣味：編み物</t>
  </si>
  <si>
    <t>ふじさきりっか9</t>
  </si>
  <si>
    <t>特技：似顔絵を書くこと</t>
  </si>
  <si>
    <t>ふじさきりっか10</t>
  </si>
  <si>
    <t>好きなもの：草原（空気の綺麗なところ）</t>
  </si>
  <si>
    <t>ふじさきりっか11</t>
  </si>
  <si>
    <t>好きな食べ物：りんご</t>
  </si>
  <si>
    <t>宇佐木愛梨</t>
  </si>
  <si>
    <t>うさきあいり</t>
    <phoneticPr fontId="5"/>
  </si>
  <si>
    <t>Airi Usaki</t>
    <phoneticPr fontId="5"/>
  </si>
  <si>
    <t>うさきあいり1</t>
    <phoneticPr fontId="5"/>
  </si>
  <si>
    <t>ニックネーム：あいり</t>
  </si>
  <si>
    <t>うさきあいり2</t>
  </si>
  <si>
    <t>うさきあいり3</t>
  </si>
  <si>
    <t>うさきあいり4</t>
  </si>
  <si>
    <t>3サイズ：85/61/84</t>
  </si>
  <si>
    <t>うさきあいり5</t>
  </si>
  <si>
    <t>誕生日：5月31日</t>
  </si>
  <si>
    <t>うさきあいり6</t>
  </si>
  <si>
    <t>うさきあいり7</t>
  </si>
  <si>
    <t>うさきあいり8</t>
  </si>
  <si>
    <t>趣味：妄想して遊ぶ</t>
  </si>
  <si>
    <t>うさきあいり9</t>
  </si>
  <si>
    <t>特技：一人じゃんけん</t>
  </si>
  <si>
    <t>うさきあいり10</t>
  </si>
  <si>
    <t>好きなもの：いじめられること</t>
  </si>
  <si>
    <t>うさきあいり11</t>
  </si>
  <si>
    <t>好きな食べ物：ザクロ</t>
  </si>
  <si>
    <t>八雲こずえ</t>
  </si>
  <si>
    <t>やくもこずえ</t>
    <phoneticPr fontId="5"/>
  </si>
  <si>
    <t>Kozue Yakumo</t>
    <phoneticPr fontId="5"/>
  </si>
  <si>
    <t>やくもこずえ1</t>
    <phoneticPr fontId="5"/>
  </si>
  <si>
    <t>ニックネーム：こず姉</t>
  </si>
  <si>
    <t>やくもこずえ2</t>
  </si>
  <si>
    <t>やくもこずえ3</t>
  </si>
  <si>
    <t>体重：53.9kg</t>
  </si>
  <si>
    <t>やくもこずえ4</t>
  </si>
  <si>
    <t>3サイズ：88/63/88</t>
  </si>
  <si>
    <t>やくもこずえ5</t>
  </si>
  <si>
    <t>誕生日：3月18日</t>
  </si>
  <si>
    <t>やくもこずえ6</t>
  </si>
  <si>
    <t>やくもこずえ7</t>
  </si>
  <si>
    <t>やくもこずえ8</t>
  </si>
  <si>
    <t>趣味：女の子にパイタッチ</t>
  </si>
  <si>
    <t>やくもこずえ9</t>
  </si>
  <si>
    <t>特技：お注射</t>
  </si>
  <si>
    <t>やくもこずえ10</t>
  </si>
  <si>
    <t>好きなもの：エロトーク</t>
  </si>
  <si>
    <t>やくもこずえ11</t>
  </si>
  <si>
    <t>好きな食べ物：キノコ類</t>
  </si>
  <si>
    <t>茅ヶ崎みなも</t>
  </si>
  <si>
    <t>ちがさきみなも</t>
    <phoneticPr fontId="5"/>
  </si>
  <si>
    <t>Minamo Chigasaki</t>
    <phoneticPr fontId="5"/>
  </si>
  <si>
    <t>ちがさきみなも1</t>
    <phoneticPr fontId="5"/>
  </si>
  <si>
    <t>ニックネーム：みなも</t>
  </si>
  <si>
    <t>ちがさきみなも2</t>
  </si>
  <si>
    <t>ちがさきみなも3</t>
  </si>
  <si>
    <t>体重：41.8kg</t>
  </si>
  <si>
    <t>ちがさきみなも4</t>
  </si>
  <si>
    <t>3サイズ：79/57/80</t>
  </si>
  <si>
    <t>ちがさきみなも5</t>
  </si>
  <si>
    <t>誕生日：7月11日</t>
  </si>
  <si>
    <t>ちがさきみなも6</t>
  </si>
  <si>
    <t>ちがさきみなも7</t>
  </si>
  <si>
    <t>ちがさきみなも8</t>
  </si>
  <si>
    <t>趣味：カイとの散歩</t>
  </si>
  <si>
    <t>ちがさきみなも9</t>
  </si>
  <si>
    <t>特技：サーフィン（地上で）</t>
  </si>
  <si>
    <t>ちがさきみなも10</t>
  </si>
  <si>
    <t>好きなもの：海に沈む夕日</t>
  </si>
  <si>
    <t>ちがさきみなも11</t>
  </si>
  <si>
    <t>好きな食べ物：かき氷</t>
  </si>
  <si>
    <t>花園万梨阿</t>
  </si>
  <si>
    <t>はなぞのまりあ</t>
    <phoneticPr fontId="5"/>
  </si>
  <si>
    <t>Maria Hanazono</t>
    <phoneticPr fontId="5"/>
  </si>
  <si>
    <t>はなぞのまりあ1</t>
    <phoneticPr fontId="5"/>
  </si>
  <si>
    <t>ニックネーム：まりあ</t>
  </si>
  <si>
    <t>はなぞのまりあ2</t>
  </si>
  <si>
    <t>はなぞのまりあ3</t>
  </si>
  <si>
    <t>体重：53.8kg</t>
  </si>
  <si>
    <t>はなぞのまりあ4</t>
  </si>
  <si>
    <t>3サイズ：90/61/90</t>
  </si>
  <si>
    <t>はなぞのまりあ5</t>
  </si>
  <si>
    <t>誕生日：1月28日</t>
  </si>
  <si>
    <t>はなぞのまりあ6</t>
  </si>
  <si>
    <t>はなぞのまりあ7</t>
  </si>
  <si>
    <t>はなぞのまりあ8</t>
  </si>
  <si>
    <t>趣味：野菜作り</t>
  </si>
  <si>
    <t>はなぞのまりあ9</t>
  </si>
  <si>
    <t>特技：掃除</t>
  </si>
  <si>
    <t>はなぞのまりあ10</t>
  </si>
  <si>
    <t>好きなもの：迷える子羊</t>
  </si>
  <si>
    <t>はなぞのまりあ11</t>
  </si>
  <si>
    <t>好きな食べ物：ピータン</t>
  </si>
  <si>
    <t>歩原まこと</t>
  </si>
  <si>
    <t>あゆはらまこと</t>
    <phoneticPr fontId="5"/>
  </si>
  <si>
    <t>Makoto Ayuhara</t>
    <phoneticPr fontId="5"/>
  </si>
  <si>
    <t>あゆはらまこと1</t>
    <phoneticPr fontId="5"/>
  </si>
  <si>
    <t>ニックネーム：まこちゃん</t>
  </si>
  <si>
    <t>あゆはらまこと2</t>
  </si>
  <si>
    <t>あゆはらまこと3</t>
  </si>
  <si>
    <t>体重：42kg</t>
  </si>
  <si>
    <t>あゆはらまこと4</t>
  </si>
  <si>
    <t>3サイズ：80/57/80</t>
  </si>
  <si>
    <t>あゆはらまこと5</t>
  </si>
  <si>
    <t>誕生日：3月29日</t>
  </si>
  <si>
    <t>あゆはらまこと6</t>
  </si>
  <si>
    <t>あゆはらまこと7</t>
  </si>
  <si>
    <t>あゆはらまこと8</t>
  </si>
  <si>
    <t>趣味：スキー</t>
  </si>
  <si>
    <t>あゆはらまこと9</t>
  </si>
  <si>
    <t>特技：射撃（かなりの腕前）</t>
  </si>
  <si>
    <t>あゆはらまこと10</t>
  </si>
  <si>
    <t>好きなもの：刑事ドラマ</t>
  </si>
  <si>
    <t>あゆはらまこと11</t>
  </si>
  <si>
    <t>好きな食べ物：和食全般</t>
  </si>
  <si>
    <t>蒲田翼</t>
  </si>
  <si>
    <t>かまたつばさ</t>
    <phoneticPr fontId="5"/>
  </si>
  <si>
    <t>Tsubasa Kamata</t>
    <phoneticPr fontId="5"/>
  </si>
  <si>
    <t>かまたつばさ1</t>
    <phoneticPr fontId="5"/>
  </si>
  <si>
    <t>ニックネーム：つばさ</t>
  </si>
  <si>
    <t>かまたつばさ2</t>
  </si>
  <si>
    <t>かまたつばさ3</t>
  </si>
  <si>
    <t>かまたつばさ4</t>
  </si>
  <si>
    <t>3サイズ：85/59/85</t>
  </si>
  <si>
    <t>かまたつばさ5</t>
  </si>
  <si>
    <t>誕生日：10月15日</t>
  </si>
  <si>
    <t>かまたつばさ6</t>
  </si>
  <si>
    <t>かまたつばさ7</t>
  </si>
  <si>
    <t>かまたつばさ8</t>
  </si>
  <si>
    <t>趣味：ガイドブック集め</t>
  </si>
  <si>
    <t>かまたつばさ9</t>
  </si>
  <si>
    <t>特技：外国語会話</t>
  </si>
  <si>
    <t>かまたつばさ10</t>
  </si>
  <si>
    <t>好きなもの：セントレア空港</t>
  </si>
  <si>
    <t>かまたつばさ11</t>
  </si>
  <si>
    <t>好きな食べ物：日本食</t>
  </si>
  <si>
    <t>七尾亜美</t>
  </si>
  <si>
    <t>ななおあみ</t>
    <phoneticPr fontId="5"/>
  </si>
  <si>
    <t>Ami Nanao</t>
    <phoneticPr fontId="5"/>
  </si>
  <si>
    <t>ななおあみ1</t>
    <phoneticPr fontId="5"/>
  </si>
  <si>
    <t>ニックネーム：あーみん</t>
  </si>
  <si>
    <t>ななおあみ2</t>
  </si>
  <si>
    <t>ななおあみ3</t>
  </si>
  <si>
    <t>ななおあみ4</t>
  </si>
  <si>
    <t>3サイズ：88/62/88</t>
  </si>
  <si>
    <t>ななおあみ5</t>
  </si>
  <si>
    <t>誕生日：8月18日</t>
  </si>
  <si>
    <t>ななおあみ6</t>
  </si>
  <si>
    <t>ななおあみ7</t>
  </si>
  <si>
    <t>ななおあみ8</t>
  </si>
  <si>
    <t>趣味：ガーデニング</t>
  </si>
  <si>
    <t>ななおあみ9</t>
  </si>
  <si>
    <t>ななおあみ10</t>
  </si>
  <si>
    <t>好きなもの：子供</t>
  </si>
  <si>
    <t>ななおあみ11</t>
  </si>
  <si>
    <t>好きな食べ物：あんみつ</t>
  </si>
  <si>
    <t>長瀬このみ</t>
  </si>
  <si>
    <t>ながせこのみ</t>
    <phoneticPr fontId="5"/>
  </si>
  <si>
    <t>Konomi Nagase</t>
    <phoneticPr fontId="5"/>
  </si>
  <si>
    <t>ながせこのみ1</t>
    <phoneticPr fontId="5"/>
  </si>
  <si>
    <t>ニックネーム：このみ</t>
  </si>
  <si>
    <t>ながせこのみ2</t>
  </si>
  <si>
    <t>ながせこのみ3</t>
  </si>
  <si>
    <t>ながせこのみ4</t>
  </si>
  <si>
    <t>ながせこのみ5</t>
  </si>
  <si>
    <t>誕生日：11月25日</t>
  </si>
  <si>
    <t>ながせこのみ6</t>
  </si>
  <si>
    <t>ながせこのみ7</t>
  </si>
  <si>
    <t>ながせこのみ8</t>
  </si>
  <si>
    <t>趣味：浴衣作り</t>
  </si>
  <si>
    <t>ながせこのみ9</t>
  </si>
  <si>
    <t>特技：鉄板料理</t>
  </si>
  <si>
    <t>ながせこのみ10</t>
  </si>
  <si>
    <t>好きなもの：祭の雰囲気</t>
  </si>
  <si>
    <t>ながせこのみ11</t>
  </si>
  <si>
    <t>好きな食べ物：お好み焼き</t>
  </si>
  <si>
    <t>エリカ・シュナイダー</t>
  </si>
  <si>
    <t>えりかしゅないだー</t>
    <phoneticPr fontId="5"/>
  </si>
  <si>
    <t>Erika Schneider</t>
    <phoneticPr fontId="5"/>
  </si>
  <si>
    <t>パッション</t>
    <phoneticPr fontId="5"/>
  </si>
  <si>
    <t>えりかしゅないだー1</t>
    <phoneticPr fontId="5"/>
  </si>
  <si>
    <t>ニックネーム：エリカ姫</t>
  </si>
  <si>
    <t>えりかしゅないだー2</t>
  </si>
  <si>
    <t>えりかしゅないだー3</t>
  </si>
  <si>
    <t>えりかしゅないだー4</t>
  </si>
  <si>
    <t>3サイズ：83/57/81</t>
  </si>
  <si>
    <t>えりかしゅないだー5</t>
  </si>
  <si>
    <t>誕生日：10月11日</t>
  </si>
  <si>
    <t>えりかしゅないだー6</t>
  </si>
  <si>
    <t>えりかしゅないだー7</t>
  </si>
  <si>
    <t>えりかしゅないだー8</t>
  </si>
  <si>
    <t>趣味：アニメ鑑賞・アニメグッズ収集</t>
  </si>
  <si>
    <t>えりかしゅないだー9</t>
  </si>
  <si>
    <t>特技：カラオケでアニメソングを歌う事</t>
  </si>
  <si>
    <t>えりかしゅないだー10</t>
  </si>
  <si>
    <t>好きなもの：日本のアニメ</t>
  </si>
  <si>
    <t>えりかしゅないだー11</t>
  </si>
  <si>
    <t>好きな食べ物：スシ</t>
  </si>
  <si>
    <t>琴平さくら</t>
  </si>
  <si>
    <t>ことひらさくら</t>
    <phoneticPr fontId="5"/>
  </si>
  <si>
    <t>Sakura Kotohira</t>
    <phoneticPr fontId="5"/>
  </si>
  <si>
    <t>ことひらさくら1</t>
    <phoneticPr fontId="5"/>
  </si>
  <si>
    <t>ニックネーム：さくら</t>
  </si>
  <si>
    <t>ことひらさくら2</t>
  </si>
  <si>
    <t>ことひらさくら3</t>
  </si>
  <si>
    <t>ことひらさくら4</t>
  </si>
  <si>
    <t>3サイズ：78/56/78</t>
  </si>
  <si>
    <t>ことひらさくら5</t>
  </si>
  <si>
    <t>誕生日：12月11日</t>
  </si>
  <si>
    <t>ことひらさくら6</t>
  </si>
  <si>
    <t>ことひらさくら7</t>
  </si>
  <si>
    <t>ことひらさくら8</t>
  </si>
  <si>
    <t>趣味：大正時代のものを集めること</t>
  </si>
  <si>
    <t>ことひらさくら9</t>
  </si>
  <si>
    <t>ことひらさくら10</t>
  </si>
  <si>
    <t>好きなもの：アンティーク雑貨</t>
  </si>
  <si>
    <t>ことひらさくら11</t>
  </si>
  <si>
    <t>好きな食べ物：ちくわ天うどん（讃岐）</t>
  </si>
  <si>
    <t>久留米りり</t>
  </si>
  <si>
    <t>くるめりり</t>
    <phoneticPr fontId="5"/>
  </si>
  <si>
    <t>Riri Kurume</t>
    <phoneticPr fontId="5"/>
  </si>
  <si>
    <t>くるめりり1</t>
    <phoneticPr fontId="5"/>
  </si>
  <si>
    <t>ニックネーム：りりー</t>
  </si>
  <si>
    <t>くるめりり2</t>
  </si>
  <si>
    <t>くるめりり3</t>
  </si>
  <si>
    <t>体重：44.2kg</t>
  </si>
  <si>
    <t>くるめりり4</t>
  </si>
  <si>
    <t>3サイズ：83/60/82</t>
  </si>
  <si>
    <t>くるめりり5</t>
  </si>
  <si>
    <t>誕生日：5月14日</t>
  </si>
  <si>
    <t>くるめりり6</t>
  </si>
  <si>
    <t>くるめりり7</t>
  </si>
  <si>
    <t>くるめりり8</t>
  </si>
  <si>
    <t>趣味：空想遊び</t>
  </si>
  <si>
    <t>くるめりり9</t>
  </si>
  <si>
    <t>特技：お話作り</t>
  </si>
  <si>
    <t>くるめりり10</t>
  </si>
  <si>
    <t>好きなもの：お兄様</t>
  </si>
  <si>
    <t>くるめりり11</t>
  </si>
  <si>
    <t>好きな食べ物：チョコレート</t>
  </si>
  <si>
    <t>中野由衣</t>
  </si>
  <si>
    <t>なかのゆい</t>
    <phoneticPr fontId="5"/>
  </si>
  <si>
    <t>Yui Nakano</t>
    <phoneticPr fontId="5"/>
  </si>
  <si>
    <t>なかのゆい1</t>
    <phoneticPr fontId="5"/>
  </si>
  <si>
    <t>ニックネーム：ゆいっち</t>
  </si>
  <si>
    <t>なかのゆい2</t>
  </si>
  <si>
    <t>なかのゆい3</t>
  </si>
  <si>
    <t>なかのゆい4</t>
  </si>
  <si>
    <t>3サイズ：82/58/81</t>
  </si>
  <si>
    <t>なかのゆい5</t>
  </si>
  <si>
    <t>誕生日：3月8日</t>
  </si>
  <si>
    <t>なかのゆい6</t>
  </si>
  <si>
    <t>なかのゆい7</t>
  </si>
  <si>
    <t>なかのゆい8</t>
  </si>
  <si>
    <t>趣味：漫画</t>
  </si>
  <si>
    <t>なかのゆい9</t>
  </si>
  <si>
    <t>特技：絵を描く</t>
  </si>
  <si>
    <t>なかのゆい10</t>
  </si>
  <si>
    <t>なかのゆい11</t>
  </si>
  <si>
    <t>好きな食べ物：かにめし</t>
  </si>
  <si>
    <t>佐伯杏子</t>
  </si>
  <si>
    <t>さえききょうこ</t>
    <phoneticPr fontId="5"/>
  </si>
  <si>
    <t>Kyoko Saeki</t>
    <phoneticPr fontId="5"/>
  </si>
  <si>
    <t>さえききょうこ1</t>
    <phoneticPr fontId="5"/>
  </si>
  <si>
    <t>ニックネーム：きょんちゃん</t>
  </si>
  <si>
    <t>さえききょうこ2</t>
  </si>
  <si>
    <t>さえききょうこ3</t>
  </si>
  <si>
    <t>さえききょうこ4</t>
  </si>
  <si>
    <t>さえききょうこ5</t>
  </si>
  <si>
    <t>誕生日：8月9日</t>
  </si>
  <si>
    <t>さえききょうこ6</t>
  </si>
  <si>
    <t>さえききょうこ7</t>
  </si>
  <si>
    <t>さえききょうこ8</t>
  </si>
  <si>
    <t>さえききょうこ9</t>
  </si>
  <si>
    <t>特技：民謡</t>
  </si>
  <si>
    <t>さえききょうこ10</t>
  </si>
  <si>
    <t>好きなもの：応援してくれるファンの皆さん</t>
  </si>
  <si>
    <t>さえききょうこ11</t>
  </si>
  <si>
    <t>好きな食べ物：広島風お好み焼き</t>
  </si>
  <si>
    <t>大城玲奈</t>
  </si>
  <si>
    <t>おおしろれいな</t>
    <phoneticPr fontId="5"/>
  </si>
  <si>
    <t>Reina Oshiro</t>
    <phoneticPr fontId="5"/>
  </si>
  <si>
    <t>おおしろれいな1</t>
    <phoneticPr fontId="5"/>
  </si>
  <si>
    <t>ニックネーム：れいな</t>
  </si>
  <si>
    <t>おおしろれいな2</t>
  </si>
  <si>
    <t>おおしろれいな3</t>
  </si>
  <si>
    <t>体重：46kg</t>
  </si>
  <si>
    <t>おおしろれいな4</t>
  </si>
  <si>
    <t>3サイズ：83/53/84</t>
  </si>
  <si>
    <t>おおしろれいな5</t>
  </si>
  <si>
    <t>おおしろれいな6</t>
  </si>
  <si>
    <t>おおしろれいな7</t>
  </si>
  <si>
    <t>おおしろれいな8</t>
  </si>
  <si>
    <t>趣味：グースとお散歩</t>
  </si>
  <si>
    <t>おおしろれいな9</t>
  </si>
  <si>
    <t>特技：ハブを捕まえること</t>
  </si>
  <si>
    <t>おおしろれいな10</t>
  </si>
  <si>
    <t>好きなもの：マングースのグース</t>
  </si>
  <si>
    <t>おおしろれいな11</t>
  </si>
  <si>
    <t>好きな食べ物：人参しりしり</t>
  </si>
  <si>
    <t>椎名あいる</t>
  </si>
  <si>
    <t>しいなあいる</t>
    <phoneticPr fontId="5"/>
  </si>
  <si>
    <t>Airu Shiina</t>
    <phoneticPr fontId="5"/>
  </si>
  <si>
    <t>しいなあいる1</t>
    <phoneticPr fontId="5"/>
  </si>
  <si>
    <t>ニックネーム：あいるさま</t>
  </si>
  <si>
    <t>しいなあいる2</t>
  </si>
  <si>
    <t>しいなあいる3</t>
  </si>
  <si>
    <t>体重：39kg</t>
  </si>
  <si>
    <t>しいなあいる4</t>
  </si>
  <si>
    <t>3サイズ：77/54/84</t>
  </si>
  <si>
    <t>しいなあいる5</t>
  </si>
  <si>
    <t>誕生日：7月12日</t>
  </si>
  <si>
    <t>しいなあいる6</t>
  </si>
  <si>
    <t>しいなあいる7</t>
  </si>
  <si>
    <t>しいなあいる8</t>
  </si>
  <si>
    <t>趣味：人にいたずらすること</t>
  </si>
  <si>
    <t>しいなあいる9</t>
  </si>
  <si>
    <t>特技：空中に浮く</t>
  </si>
  <si>
    <t>しいなあいる10</t>
  </si>
  <si>
    <t>好きなもの：かわいい傘</t>
  </si>
  <si>
    <t>しいなあいる11</t>
  </si>
  <si>
    <t>好きな食べ物：ハバネロバーガー</t>
  </si>
  <si>
    <t>ジュリア・ハリス</t>
  </si>
  <si>
    <t>じゅりあはりす</t>
    <phoneticPr fontId="5"/>
  </si>
  <si>
    <t>Julia Harris</t>
    <phoneticPr fontId="5"/>
  </si>
  <si>
    <t>じゅりあはりす1</t>
    <phoneticPr fontId="5"/>
  </si>
  <si>
    <t>ニックネーム：ジュリー</t>
  </si>
  <si>
    <t>じゅりあはりす2</t>
  </si>
  <si>
    <t>じゅりあはりす3</t>
  </si>
  <si>
    <t>じゅりあはりす4</t>
  </si>
  <si>
    <t>3サイズ：88/54/84</t>
  </si>
  <si>
    <t>じゅりあはりす5</t>
  </si>
  <si>
    <t>じゅりあはりす6</t>
  </si>
  <si>
    <t>じゅりあはりす7</t>
  </si>
  <si>
    <t>じゅりあはりす8</t>
  </si>
  <si>
    <t>趣味：民族舞踊を踊る</t>
  </si>
  <si>
    <t>じゅりあはりす9</t>
  </si>
  <si>
    <t>特技：アクロバット</t>
  </si>
  <si>
    <t>じゅりあはりす10</t>
  </si>
  <si>
    <t>好きなもの：和風なアクセサリー</t>
  </si>
  <si>
    <t>じゅりあはりす11</t>
  </si>
  <si>
    <t>好きな食べ物：ラムチョップ</t>
  </si>
  <si>
    <t>柊リリス</t>
  </si>
  <si>
    <t>ひいらぎりりす</t>
    <phoneticPr fontId="5"/>
  </si>
  <si>
    <t>Lyris Hiiragi</t>
    <phoneticPr fontId="5"/>
  </si>
  <si>
    <t>ひいらぎりりす1</t>
    <phoneticPr fontId="5"/>
  </si>
  <si>
    <t>ニックネーム：リリス卿</t>
  </si>
  <si>
    <t>ひいらぎりりす2</t>
  </si>
  <si>
    <t>ひいらぎりりす3</t>
  </si>
  <si>
    <t>体重：37kg</t>
  </si>
  <si>
    <t>ひいらぎりりす4</t>
  </si>
  <si>
    <t>3サイズ：70/54/84</t>
  </si>
  <si>
    <t>ひいらぎりりす5</t>
  </si>
  <si>
    <t>誕生日：10月31日</t>
  </si>
  <si>
    <t>ひいらぎりりす6</t>
  </si>
  <si>
    <t>ひいらぎりりす7</t>
  </si>
  <si>
    <t>血液型：不明</t>
  </si>
  <si>
    <t>ひいらぎりりす8</t>
  </si>
  <si>
    <t>ひいらぎりりす9</t>
  </si>
  <si>
    <t>特技：好意集め</t>
  </si>
  <si>
    <t>ひいらぎりりす10</t>
  </si>
  <si>
    <t>好きなもの：静かな公園</t>
  </si>
  <si>
    <t>ひいらぎりりす11</t>
  </si>
  <si>
    <t>好きな食べ物：トマトジュース</t>
  </si>
  <si>
    <t>花沢咲彩</t>
    <rPh sb="0" eb="2">
      <t>ハナザワ</t>
    </rPh>
    <rPh sb="2" eb="4">
      <t>サアヤ</t>
    </rPh>
    <phoneticPr fontId="5"/>
  </si>
  <si>
    <t>はなざわさあや</t>
    <phoneticPr fontId="5"/>
  </si>
  <si>
    <t>Saya Hanazawa</t>
    <phoneticPr fontId="5"/>
  </si>
  <si>
    <t>ラブリー</t>
    <phoneticPr fontId="5"/>
  </si>
  <si>
    <t>はなざわさあや1</t>
    <phoneticPr fontId="5"/>
  </si>
  <si>
    <t>ニックネーム：さーや</t>
  </si>
  <si>
    <t>はなざわさあや2</t>
  </si>
  <si>
    <t>身長：141cm</t>
  </si>
  <si>
    <t>はなざわさあや3</t>
  </si>
  <si>
    <t>体重：29kg</t>
  </si>
  <si>
    <t>はなざわさあや4</t>
  </si>
  <si>
    <t>3サイズ：68/51/70</t>
  </si>
  <si>
    <t>はなざわさあや5</t>
  </si>
  <si>
    <t>誕生日：8月7日</t>
  </si>
  <si>
    <t>はなざわさあや6</t>
  </si>
  <si>
    <t>はなざわさあや7</t>
  </si>
  <si>
    <t>はなざわさあや8</t>
  </si>
  <si>
    <t>趣味：お花としゃべること</t>
  </si>
  <si>
    <t>はなざわさあや9</t>
  </si>
  <si>
    <t>特技：工作</t>
  </si>
  <si>
    <t>はなざわさあや10</t>
  </si>
  <si>
    <t>好きなもの：お花</t>
  </si>
  <si>
    <t>はなざわさあや11</t>
  </si>
  <si>
    <t>好きな食べ物：お母さんが作ったちゃんぽん</t>
  </si>
  <si>
    <t>月村歌穂里</t>
    <rPh sb="0" eb="2">
      <t>ツキムラ</t>
    </rPh>
    <rPh sb="2" eb="5">
      <t>カオリ</t>
    </rPh>
    <phoneticPr fontId="5"/>
  </si>
  <si>
    <t>つきむらかおり</t>
    <phoneticPr fontId="5"/>
  </si>
  <si>
    <t>Kaori Tsukimura</t>
    <phoneticPr fontId="5"/>
  </si>
  <si>
    <t>つきむらかおり1</t>
    <phoneticPr fontId="5"/>
  </si>
  <si>
    <t>ニックネーム：かおり</t>
  </si>
  <si>
    <t>つきむらかおり2</t>
  </si>
  <si>
    <t>つきむらかおり3</t>
  </si>
  <si>
    <t>つきむらかおり4</t>
  </si>
  <si>
    <t>3サイズ：84/61/87</t>
  </si>
  <si>
    <t>つきむらかおり5</t>
  </si>
  <si>
    <t>誕生日：10月5日</t>
  </si>
  <si>
    <t>つきむらかおり6</t>
  </si>
  <si>
    <t>つきむらかおり7</t>
  </si>
  <si>
    <t>つきむらかおり8</t>
  </si>
  <si>
    <t>趣味：犬の散歩</t>
  </si>
  <si>
    <t>つきむらかおり9</t>
  </si>
  <si>
    <t>特技：作曲</t>
  </si>
  <si>
    <t>つきむらかおり10</t>
  </si>
  <si>
    <t>好きなもの：ベース</t>
  </si>
  <si>
    <t>つきむらかおり11</t>
  </si>
  <si>
    <t>好きな食べ物：どら焼き</t>
  </si>
  <si>
    <t>桜井みわ子</t>
    <phoneticPr fontId="5"/>
  </si>
  <si>
    <t>さくらいみわこ</t>
    <phoneticPr fontId="5"/>
  </si>
  <si>
    <t>Miwako Sakurai</t>
    <phoneticPr fontId="5"/>
  </si>
  <si>
    <t>さくらいみわこ1</t>
    <phoneticPr fontId="5"/>
  </si>
  <si>
    <t>ニックネーム：みわちゃん</t>
  </si>
  <si>
    <t>さくらいみわこ2</t>
  </si>
  <si>
    <t>さくらいみわこ3</t>
  </si>
  <si>
    <t>体重：45kg</t>
  </si>
  <si>
    <t>さくらいみわこ4</t>
  </si>
  <si>
    <t>3サイズ：89/58/85</t>
  </si>
  <si>
    <t>さくらいみわこ5</t>
  </si>
  <si>
    <t>誕生日：9月17日</t>
  </si>
  <si>
    <t>さくらいみわこ6</t>
  </si>
  <si>
    <t>さくらいみわこ7</t>
  </si>
  <si>
    <t>さくらいみわこ8</t>
  </si>
  <si>
    <t>趣味：こたつでアイス(冬限定)と情報収集</t>
  </si>
  <si>
    <t>さくらいみわこ9</t>
  </si>
  <si>
    <t>特技：いろんなパイプを作る</t>
  </si>
  <si>
    <t>さくらいみわこ10</t>
  </si>
  <si>
    <t>好きなもの：かわゆい女の子とメガネ</t>
  </si>
  <si>
    <t>さくらいみわこ11</t>
  </si>
  <si>
    <t>好きな食べ物：アイスとメロン</t>
  </si>
  <si>
    <t>菖蒲さち子</t>
    <phoneticPr fontId="5"/>
  </si>
  <si>
    <t>あやめさちこ</t>
    <phoneticPr fontId="5"/>
  </si>
  <si>
    <t>Sachiko Ayame</t>
    <phoneticPr fontId="5"/>
  </si>
  <si>
    <t>あやめさちこ1</t>
    <phoneticPr fontId="5"/>
  </si>
  <si>
    <t>ニックネーム：あやめさん、さち子(みわ子のみ)</t>
  </si>
  <si>
    <t>あやめさちこ2</t>
  </si>
  <si>
    <t>あやめさちこ3</t>
  </si>
  <si>
    <t>あやめさちこ4</t>
  </si>
  <si>
    <t>あやめさちこ5</t>
  </si>
  <si>
    <t>誕生日：11月28日</t>
  </si>
  <si>
    <t>あやめさちこ6</t>
  </si>
  <si>
    <t>あやめさちこ7</t>
  </si>
  <si>
    <t>あやめさちこ8</t>
  </si>
  <si>
    <t>趣味：しいていえばみわ子センパイのあら探し</t>
  </si>
  <si>
    <t>あやめさちこ9</t>
  </si>
  <si>
    <t>特技：みわ子センパイの考えている事が手に取るようにわかる</t>
  </si>
  <si>
    <t>あやめさちこ10</t>
  </si>
  <si>
    <t>好きなもの：あたふたしてるみわ子センパイ</t>
  </si>
  <si>
    <t>あやめさちこ11</t>
  </si>
  <si>
    <t>好きな食べ物：サバの味噌煮</t>
  </si>
  <si>
    <t>アイドル図鑑用→</t>
    <rPh sb="4" eb="6">
      <t>ズカン</t>
    </rPh>
    <rPh sb="6" eb="7">
      <t>ヨウ</t>
    </rPh>
    <phoneticPr fontId="3"/>
  </si>
  <si>
    <t>#ff99cc</t>
    <phoneticPr fontId="5"/>
  </si>
  <si>
    <t>CC</t>
    <phoneticPr fontId="5"/>
  </si>
  <si>
    <t>CC</t>
    <phoneticPr fontId="5"/>
  </si>
  <si>
    <t>アクト・アシスト</t>
    <phoneticPr fontId="5"/>
  </si>
  <si>
    <t>#FFC0CB</t>
    <phoneticPr fontId="5"/>
  </si>
  <si>
    <t>#ffa500</t>
    <phoneticPr fontId="5"/>
  </si>
  <si>
    <t>UR</t>
    <phoneticPr fontId="5"/>
  </si>
  <si>
    <t>ミラクル・コーラス</t>
    <phoneticPr fontId="5"/>
  </si>
  <si>
    <t>#AFEEEE</t>
    <phoneticPr fontId="5"/>
  </si>
  <si>
    <t>#0099ff</t>
    <phoneticPr fontId="5"/>
  </si>
  <si>
    <t>SSR</t>
    <phoneticPr fontId="5"/>
  </si>
  <si>
    <t>SSR/UR</t>
    <phoneticPr fontId="5"/>
  </si>
  <si>
    <t>チャージ・エール</t>
    <phoneticPr fontId="5"/>
  </si>
  <si>
    <t>#90EE90</t>
    <phoneticPr fontId="5"/>
  </si>
  <si>
    <t>歌</t>
    <rPh sb="0" eb="1">
      <t>ウタ</t>
    </rPh>
    <phoneticPr fontId="5"/>
  </si>
  <si>
    <t>#E81717</t>
    <phoneticPr fontId="5"/>
  </si>
  <si>
    <t>SR</t>
    <phoneticPr fontId="5"/>
  </si>
  <si>
    <t>SR/SSR</t>
    <phoneticPr fontId="5"/>
  </si>
  <si>
    <t>サポアピ・エール増加</t>
    <rPh sb="8" eb="10">
      <t>ゾウカ</t>
    </rPh>
    <phoneticPr fontId="5"/>
  </si>
  <si>
    <t>#FFC0CB</t>
    <phoneticPr fontId="5"/>
  </si>
  <si>
    <t>話</t>
    <rPh sb="0" eb="1">
      <t>ハナシ</t>
    </rPh>
    <phoneticPr fontId="5"/>
  </si>
  <si>
    <t>#3ABC3C</t>
    <phoneticPr fontId="5"/>
  </si>
  <si>
    <t>R</t>
    <phoneticPr fontId="5"/>
  </si>
  <si>
    <t>R/SR</t>
    <phoneticPr fontId="5"/>
  </si>
  <si>
    <t>サポバフ系</t>
    <rPh sb="4" eb="5">
      <t>ケイ</t>
    </rPh>
    <phoneticPr fontId="5"/>
  </si>
  <si>
    <t>#FF69B4</t>
    <phoneticPr fontId="5"/>
  </si>
  <si>
    <t>踊</t>
    <rPh sb="0" eb="1">
      <t>オドリ</t>
    </rPh>
    <phoneticPr fontId="5"/>
  </si>
  <si>
    <t>#0bd1fe</t>
    <phoneticPr fontId="5"/>
  </si>
  <si>
    <t>N</t>
    <phoneticPr fontId="5"/>
  </si>
  <si>
    <t>N/R</t>
    <phoneticPr fontId="5"/>
  </si>
  <si>
    <t>サポデバフ系</t>
    <rPh sb="5" eb="6">
      <t>ケイ</t>
    </rPh>
    <phoneticPr fontId="5"/>
  </si>
  <si>
    <t>#1E90FF</t>
    <phoneticPr fontId="5"/>
  </si>
  <si>
    <t>演</t>
    <rPh sb="0" eb="1">
      <t>エン</t>
    </rPh>
    <phoneticPr fontId="5"/>
  </si>
  <si>
    <t>#FF9900</t>
    <phoneticPr fontId="5"/>
  </si>
  <si>
    <t>サポドリP軽減</t>
    <rPh sb="5" eb="7">
      <t>ケイゲン</t>
    </rPh>
    <phoneticPr fontId="5"/>
  </si>
  <si>
    <t>#008000</t>
    <phoneticPr fontId="5"/>
  </si>
  <si>
    <t>艶</t>
    <rPh sb="0" eb="1">
      <t>ツヤ</t>
    </rPh>
    <phoneticPr fontId="5"/>
  </si>
  <si>
    <t>#570D86</t>
    <phoneticPr fontId="5"/>
  </si>
  <si>
    <t>サポ回復系</t>
    <rPh sb="2" eb="5">
      <t>カイフクケイ</t>
    </rPh>
    <phoneticPr fontId="5"/>
  </si>
  <si>
    <t>#EEE8AA</t>
    <phoneticPr fontId="5"/>
  </si>
  <si>
    <t>サポ反射系</t>
    <rPh sb="2" eb="4">
      <t>ハンシャ</t>
    </rPh>
    <rPh sb="4" eb="5">
      <t>ケイ</t>
    </rPh>
    <phoneticPr fontId="5"/>
  </si>
  <si>
    <t>#FFD700</t>
    <phoneticPr fontId="5"/>
  </si>
  <si>
    <t>サポ軽減系</t>
    <rPh sb="2" eb="4">
      <t>ケイゲン</t>
    </rPh>
    <rPh sb="4" eb="5">
      <t>ケイ</t>
    </rPh>
    <phoneticPr fontId="5"/>
  </si>
  <si>
    <t>#BA55D3</t>
    <phoneticPr fontId="5"/>
  </si>
  <si>
    <t>サポその他</t>
    <rPh sb="4" eb="5">
      <t>タ</t>
    </rPh>
    <phoneticPr fontId="5"/>
  </si>
  <si>
    <t>#C0C0C0</t>
    <phoneticPr fontId="5"/>
  </si>
  <si>
    <t>普通</t>
    <rPh sb="0" eb="2">
      <t>フツウ</t>
    </rPh>
    <phoneticPr fontId="3"/>
  </si>
  <si>
    <t>歌</t>
    <rPh sb="0" eb="1">
      <t>ウタ</t>
    </rPh>
    <phoneticPr fontId="3"/>
  </si>
  <si>
    <t>踊</t>
    <rPh sb="0" eb="1">
      <t>オドリ</t>
    </rPh>
    <phoneticPr fontId="3"/>
  </si>
  <si>
    <t>演</t>
    <rPh sb="0" eb="1">
      <t>エン</t>
    </rPh>
    <phoneticPr fontId="3"/>
  </si>
  <si>
    <t>レアリティ</t>
    <phoneticPr fontId="3"/>
  </si>
  <si>
    <t>攻</t>
    <rPh sb="0" eb="1">
      <t>コウ</t>
    </rPh>
    <phoneticPr fontId="3"/>
  </si>
  <si>
    <t>特攻</t>
    <rPh sb="0" eb="2">
      <t>トッコウ</t>
    </rPh>
    <phoneticPr fontId="3"/>
  </si>
  <si>
    <t>守</t>
    <rPh sb="0" eb="1">
      <t>マモリ</t>
    </rPh>
    <phoneticPr fontId="3"/>
  </si>
  <si>
    <t>特守</t>
    <rPh sb="0" eb="2">
      <t>トクシュ</t>
    </rPh>
    <phoneticPr fontId="3"/>
  </si>
  <si>
    <t>最大（覚醒後）パラメータ</t>
    <rPh sb="0" eb="2">
      <t>サイダイ</t>
    </rPh>
    <rPh sb="3" eb="6">
      <t>カクセイゴ</t>
    </rPh>
    <phoneticPr fontId="3"/>
  </si>
  <si>
    <t>アイドル図鑑用（覚醒スキルアイドル）→</t>
    <rPh sb="4" eb="6">
      <t>ズカン</t>
    </rPh>
    <rPh sb="6" eb="7">
      <t>ヨウ</t>
    </rPh>
    <rPh sb="8" eb="10">
      <t>カクセイ</t>
    </rPh>
    <phoneticPr fontId="3"/>
  </si>
  <si>
    <t>個別レアリティ用→</t>
    <rPh sb="0" eb="2">
      <t>コベツ</t>
    </rPh>
    <rPh sb="7" eb="8">
      <t>ヨウ</t>
    </rPh>
    <phoneticPr fontId="3"/>
  </si>
  <si>
    <t>個別レアリティ用（覚醒スキルアイドル）→</t>
    <rPh sb="0" eb="2">
      <t>コベツ</t>
    </rPh>
    <rPh sb="7" eb="8">
      <t>ヨウ</t>
    </rPh>
    <phoneticPr fontId="3"/>
  </si>
  <si>
    <t>覚醒スキル強化アイドル一覧用→</t>
    <rPh sb="0" eb="2">
      <t>カクセイ</t>
    </rPh>
    <rPh sb="5" eb="7">
      <t>キョウカ</t>
    </rPh>
    <rPh sb="11" eb="13">
      <t>イチラン</t>
    </rPh>
    <rPh sb="13" eb="14">
      <t>ヨウ</t>
    </rPh>
    <phoneticPr fontId="3"/>
  </si>
  <si>
    <t>Lv1 パラメータ</t>
    <phoneticPr fontId="3"/>
  </si>
  <si>
    <t>←入力</t>
    <rPh sb="1" eb="3">
      <t>ニュウリョク</t>
    </rPh>
    <phoneticPr fontId="3"/>
  </si>
  <si>
    <t>話</t>
    <rPh sb="0" eb="1">
      <t>ハナシ</t>
    </rPh>
    <phoneticPr fontId="3"/>
  </si>
  <si>
    <t>艶</t>
    <rPh sb="0" eb="1">
      <t>ツヤ</t>
    </rPh>
    <phoneticPr fontId="3"/>
  </si>
  <si>
    <t>ナイスな不調和</t>
    <rPh sb="4" eb="7">
      <t>フチョウワ</t>
    </rPh>
    <phoneticPr fontId="3"/>
  </si>
  <si>
    <t>キラメキ全開[中]</t>
    <rPh sb="4" eb="6">
      <t>ゼンカイ</t>
    </rPh>
    <rPh sb="7" eb="8">
      <t>チュウ</t>
    </rPh>
    <phoneticPr fontId="3"/>
  </si>
  <si>
    <t>|~アイドル名|~属性|~レアリティ|~コスト|~成長|~フロントスキル|~バックスキル|~サポートスキル|h</t>
    <phoneticPr fontId="3"/>
  </si>
  <si>
    <t>|LEFT:220|CENTER:60|CENTER:|CENTER:|CENTER:|CENTER:175|CENTER:175|CENTER:175|c</t>
    <phoneticPr fontId="3"/>
  </si>
  <si>
    <t>アイドル図鑑用（覚醒スキルアイドル,サムネなし）→</t>
    <rPh sb="4" eb="6">
      <t>ズカン</t>
    </rPh>
    <rPh sb="6" eb="7">
      <t>ヨウ</t>
    </rPh>
    <rPh sb="8" eb="10">
      <t>カクセイ</t>
    </rPh>
    <phoneticPr fontId="3"/>
  </si>
  <si>
    <t>※キャラクター一覧への追加は 1 or 2 を使用</t>
    <rPh sb="7" eb="9">
      <t>イチラン</t>
    </rPh>
    <rPh sb="11" eb="13">
      <t>ツイカ</t>
    </rPh>
    <rPh sb="23" eb="25">
      <t>シヨウ</t>
    </rPh>
    <phoneticPr fontId="3"/>
  </si>
  <si>
    <t>才能開花みわこ使用不可一覧用→</t>
    <rPh sb="0" eb="4">
      <t>サイノウカイカ</t>
    </rPh>
    <rPh sb="7" eb="9">
      <t>シヨウ</t>
    </rPh>
    <rPh sb="9" eb="11">
      <t>フカ</t>
    </rPh>
    <rPh sb="11" eb="13">
      <t>イチラン</t>
    </rPh>
    <rPh sb="13" eb="14">
      <t>ヨウ</t>
    </rPh>
    <phoneticPr fontId="3"/>
  </si>
  <si>
    <t>才能開花みわこ使用不可一覧用（覚醒スキル）→</t>
    <rPh sb="0" eb="4">
      <t>サイノウカイカ</t>
    </rPh>
    <rPh sb="7" eb="9">
      <t>シヨウ</t>
    </rPh>
    <rPh sb="9" eb="11">
      <t>フカ</t>
    </rPh>
    <rPh sb="11" eb="13">
      <t>イチラン</t>
    </rPh>
    <rPh sb="13" eb="14">
      <t>ヨウ</t>
    </rPh>
    <rPh sb="15" eb="17">
      <t>カクセイ</t>
    </rPh>
    <phoneticPr fontId="3"/>
  </si>
  <si>
    <t>||||||CENTER:|CENTER:|c</t>
  </si>
  <si>
    <t>|~|~|~|&gt;|~Lv|1|最大|</t>
  </si>
  <si>
    <t>|&gt;|&gt;|&gt;|&gt;|&gt;|&gt;|~スキル|</t>
  </si>
  <si>
    <t>消費ドリP</t>
    <rPh sb="0" eb="2">
      <t>ショウヒ</t>
    </rPh>
    <phoneticPr fontId="5"/>
  </si>
  <si>
    <t>回数</t>
    <rPh sb="0" eb="2">
      <t>カイスウ</t>
    </rPh>
    <phoneticPr fontId="5"/>
  </si>
  <si>
    <t>制限なし</t>
    <rPh sb="0" eb="2">
      <t>セイゲン</t>
    </rPh>
    <phoneticPr fontId="5"/>
  </si>
  <si>
    <t>↓入力</t>
    <phoneticPr fontId="3"/>
  </si>
  <si>
    <t>スキル名は、所持スキルが無い場合は - (半角)を入力すること</t>
    <rPh sb="3" eb="4">
      <t>メイ</t>
    </rPh>
    <rPh sb="6" eb="8">
      <t>ショジ</t>
    </rPh>
    <rPh sb="12" eb="13">
      <t>ナ</t>
    </rPh>
    <rPh sb="14" eb="16">
      <t>バアイ</t>
    </rPh>
    <rPh sb="21" eb="23">
      <t>ハンカク</t>
    </rPh>
    <rPh sb="25" eb="27">
      <t>ニュウリョク</t>
    </rPh>
    <phoneticPr fontId="5"/>
  </si>
  <si>
    <t>味方全員の攻と守が極大増加する。da・da・da ダンス!発動中、50％の確率でスキル使用回数を消費しない。味方全員ダウン時には使用不可。レベルが上がると効果が増加する[増加][味方全員][da・da・daダンス:確率で使用回数消費なし][2回]</t>
    <phoneticPr fontId="5"/>
  </si>
  <si>
    <t>一定確率で攻アピールが小増加する。レベルが上がると効果が増加する[確率発動][攻アピール増加]</t>
    <phoneticPr fontId="5"/>
  </si>
  <si>
    <t>選択肢</t>
    <rPh sb="0" eb="3">
      <t>センタクシ</t>
    </rPh>
    <phoneticPr fontId="5"/>
  </si>
  <si>
    <t>**スキル属性</t>
    <phoneticPr fontId="5"/>
  </si>
  <si>
    <t>|''&amp;color(#E81717){　[歌]　};''|''&amp;color(#3ABC3C){　[話]　};''|''&amp;color(#0bd1fe){　[踊]　};''|''&amp;color(#FF9900){　[演]　};''|''&amp;color(#570D86){　[艶]　};''|</t>
    <phoneticPr fontId="5"/>
  </si>
  <si>
    <t>**カラー説明</t>
    <phoneticPr fontId="5"/>
  </si>
  <si>
    <t>|BGCOLOR(#FFC0CB):アクト・アシスト|BGCOLOR(#AFEEEE):ミラクル・コーラス|BGCOLOR(#90EE90):チャージ・エール|BGCOLOR(#FFC0CB):サポアピ・エール増加|BGCOLOR(#FF69B4):　サポバフ系　|BGCOLOR(#1E90FF):　サポデバフ系　|BGCOLOR(#008000):　サポドリP軽減　|BGCOLOR(#EEE8AA):　サポ回復系　|BGCOLOR(#FFD700):　サポ反射系　|BGCOLOR(#BA55D3):　サポ軽減系　|BGCOLOR(#C0C0C0):　サポその他　|</t>
    <rPh sb="231" eb="233">
      <t>ハンシャ</t>
    </rPh>
    <rPh sb="233" eb="234">
      <t>ケイ</t>
    </rPh>
    <rPh sb="283" eb="284">
      <t>タ</t>
    </rPh>
    <phoneticPr fontId="5"/>
  </si>
  <si>
    <t>**プロフィール</t>
    <phoneticPr fontId="5"/>
  </si>
  <si>
    <t>**セリフ</t>
    <phoneticPr fontId="5"/>
  </si>
  <si>
    <t>***覚醒前</t>
    <rPh sb="3" eb="5">
      <t>カクセイ</t>
    </rPh>
    <rPh sb="5" eb="6">
      <t>マエ</t>
    </rPh>
    <phoneticPr fontId="5"/>
  </si>
  <si>
    <t>***覚醒後</t>
    <rPh sb="3" eb="6">
      <t>カクセイゴ</t>
    </rPh>
    <phoneticPr fontId="5"/>
  </si>
  <si>
    <t>覚醒後セリフ</t>
    <rPh sb="0" eb="3">
      <t>カクセイゴ</t>
    </rPh>
    <phoneticPr fontId="5"/>
  </si>
  <si>
    <t>赤字部分</t>
    <rPh sb="0" eb="2">
      <t>アカジ</t>
    </rPh>
    <rPh sb="2" eb="4">
      <t>ブブン</t>
    </rPh>
    <phoneticPr fontId="5"/>
  </si>
  <si>
    <t>本文</t>
    <rPh sb="0" eb="2">
      <t>ホンブン</t>
    </rPh>
    <phoneticPr fontId="5"/>
  </si>
  <si>
    <t>裏切り者は許さない……少し、怖く言いすぎただろうか？難しい……</t>
    <phoneticPr fontId="5"/>
  </si>
  <si>
    <t>今更土下座をして、命乞いをしても、もう遅い。お前は、ここでわたしに撃たれるんだ。組織を裏切ったお前を、許すことなんてできない……永遠に、さようなら、だ</t>
    <phoneticPr fontId="5"/>
  </si>
  <si>
    <t>**取得方法</t>
    <phoneticPr fontId="5"/>
  </si>
  <si>
    <t>ノーマルガチャ~</t>
    <phoneticPr fontId="5"/>
  </si>
  <si>
    <t>レアガチャ~</t>
    <phoneticPr fontId="5"/>
  </si>
  <si>
    <t>クエスト系ガチャ~</t>
    <rPh sb="4" eb="5">
      <t>ケイ</t>
    </rPh>
    <phoneticPr fontId="5"/>
  </si>
  <si>
    <t>虎の穴クエストガチャ~</t>
    <rPh sb="0" eb="1">
      <t>トラ</t>
    </rPh>
    <rPh sb="2" eb="3">
      <t>アナ</t>
    </rPh>
    <phoneticPr fontId="5"/>
  </si>
  <si>
    <t>クエスト~</t>
    <phoneticPr fontId="5"/>
  </si>
  <si>
    <t>虎の穴クエスト~</t>
    <rPh sb="0" eb="1">
      <t>トラ</t>
    </rPh>
    <rPh sb="2" eb="3">
      <t>アナ</t>
    </rPh>
    <phoneticPr fontId="5"/>
  </si>
  <si>
    <t>イベント~</t>
    <phoneticPr fontId="5"/>
  </si>
  <si>
    <t>**MAX報酬</t>
    <phoneticPr fontId="5"/>
  </si>
  <si>
    <t>フロントの教科書(初級)~</t>
    <rPh sb="5" eb="8">
      <t>キョウカショ</t>
    </rPh>
    <rPh sb="9" eb="11">
      <t>ショキュウ</t>
    </rPh>
    <phoneticPr fontId="5"/>
  </si>
  <si>
    <t>バックの教科書(初級)~</t>
    <rPh sb="4" eb="7">
      <t>キョウカショ</t>
    </rPh>
    <rPh sb="8" eb="10">
      <t>ショキュウ</t>
    </rPh>
    <phoneticPr fontId="5"/>
  </si>
  <si>
    <t>サポの教科書(初級)~</t>
    <rPh sb="3" eb="6">
      <t>キョウカショ</t>
    </rPh>
    <rPh sb="7" eb="9">
      <t>ショキュウ</t>
    </rPh>
    <phoneticPr fontId="5"/>
  </si>
  <si>
    <t>フロントの教科書(中級)~</t>
    <rPh sb="5" eb="8">
      <t>キョウカショ</t>
    </rPh>
    <rPh sb="9" eb="11">
      <t>チュウキュウ</t>
    </rPh>
    <phoneticPr fontId="5"/>
  </si>
  <si>
    <t>バックの教科書(中級)~</t>
    <rPh sb="4" eb="7">
      <t>キョウカショ</t>
    </rPh>
    <phoneticPr fontId="5"/>
  </si>
  <si>
    <t>サポの教科書(中級)~</t>
    <rPh sb="3" eb="6">
      <t>キョウカショ</t>
    </rPh>
    <phoneticPr fontId="5"/>
  </si>
  <si>
    <t>フロントの教科書(上級)~</t>
    <rPh sb="5" eb="8">
      <t>キョウカショ</t>
    </rPh>
    <rPh sb="9" eb="11">
      <t>ジョウキュウ</t>
    </rPh>
    <phoneticPr fontId="5"/>
  </si>
  <si>
    <t>バックの教科書(上級)~</t>
    <rPh sb="4" eb="7">
      <t>キョウカショ</t>
    </rPh>
    <phoneticPr fontId="5"/>
  </si>
  <si>
    <t>サポの教科書(上級)~</t>
    <rPh sb="3" eb="6">
      <t>キョウカショ</t>
    </rPh>
    <phoneticPr fontId="5"/>
  </si>
  <si>
    <t xml:space="preserve"> </t>
    <phoneticPr fontId="5"/>
  </si>
  <si>
    <t>LimitMAX報酬（N,R,SR のみ。選択肢からコピペ）→</t>
    <rPh sb="8" eb="10">
      <t>ホウシュウ</t>
    </rPh>
    <rPh sb="21" eb="24">
      <t>センタクシ</t>
    </rPh>
    <phoneticPr fontId="5"/>
  </si>
  <si>
    <t>選択肢→</t>
    <rPh sb="0" eb="3">
      <t>センタクシ</t>
    </rPh>
    <phoneticPr fontId="5"/>
  </si>
  <si>
    <t>ここから→</t>
    <phoneticPr fontId="5"/>
  </si>
  <si>
    <t>ここまで→</t>
    <phoneticPr fontId="5"/>
  </si>
  <si>
    <t>※取得方法欄の不要なガチャは、Wikiに貼り付けてから削除</t>
    <rPh sb="1" eb="5">
      <t>シュトクホウホウ</t>
    </rPh>
    <rPh sb="5" eb="6">
      <t>ラン</t>
    </rPh>
    <rPh sb="7" eb="9">
      <t>フヨウ</t>
    </rPh>
    <rPh sb="20" eb="21">
      <t>ハ</t>
    </rPh>
    <rPh sb="22" eb="23">
      <t>ツ</t>
    </rPh>
    <rPh sb="27" eb="29">
      <t>サクジョ</t>
    </rPh>
    <phoneticPr fontId="5"/>
  </si>
  <si>
    <t>※特守なガチャ等はWiki上で手入力で記入してください</t>
    <rPh sb="1" eb="3">
      <t>トクシュ</t>
    </rPh>
    <rPh sb="7" eb="8">
      <t>トウ</t>
    </rPh>
    <rPh sb="13" eb="14">
      <t>ジョウ</t>
    </rPh>
    <rPh sb="15" eb="18">
      <t>テニュウリョク</t>
    </rPh>
    <rPh sb="19" eb="21">
      <t>キニュウ</t>
    </rPh>
    <phoneticPr fontId="5"/>
  </si>
  <si>
    <t xml:space="preserve"> </t>
    <phoneticPr fontId="5"/>
  </si>
  <si>
    <t>|~|~|~|&gt;|~Lv|1|最大|</t>
    <phoneticPr fontId="5"/>
  </si>
  <si>
    <t>|&gt;|&gt;|&gt;|&gt;|&gt;|&gt;|~覚醒前スキル|</t>
    <rPh sb="14" eb="16">
      <t>カクセイ</t>
    </rPh>
    <rPh sb="16" eb="17">
      <t>マエ</t>
    </rPh>
    <phoneticPr fontId="5"/>
  </si>
  <si>
    <t>|CENTER:80||CENTER:|CENTER:|CENTER:|CENTER:||c</t>
    <phoneticPr fontId="5"/>
  </si>
  <si>
    <t>|&gt;|&gt;|&gt;|&gt;|&gt;|&gt;|~覚醒後スキル|</t>
    <rPh sb="16" eb="17">
      <t>ゴ</t>
    </rPh>
    <phoneticPr fontId="5"/>
  </si>
  <si>
    <t>歌ってウインク[極]</t>
    <rPh sb="0" eb="1">
      <t>ウタ</t>
    </rPh>
    <rPh sb="8" eb="9">
      <t>ゴク</t>
    </rPh>
    <phoneticPr fontId="5"/>
  </si>
  <si>
    <t>相手1人に特大アピールする。レベルが上がるとアピール力が増加する[アクト][相手1人][1回]</t>
    <phoneticPr fontId="5"/>
  </si>
  <si>
    <t>覚醒前サポートスキル効果　選択肢から選んでコピペ→</t>
    <rPh sb="0" eb="3">
      <t>カクセイマエ</t>
    </rPh>
    <rPh sb="10" eb="12">
      <t>コウカ</t>
    </rPh>
    <rPh sb="13" eb="16">
      <t>センタクシ</t>
    </rPh>
    <rPh sb="18" eb="19">
      <t>エラ</t>
    </rPh>
    <phoneticPr fontId="5"/>
  </si>
  <si>
    <t>覚醒後サポートスキル効果　選択肢から選んでコピペ→</t>
    <rPh sb="0" eb="2">
      <t>カクセイ</t>
    </rPh>
    <rPh sb="2" eb="3">
      <t>ゴ</t>
    </rPh>
    <rPh sb="10" eb="12">
      <t>コウカ</t>
    </rPh>
    <rPh sb="13" eb="16">
      <t>センタクシ</t>
    </rPh>
    <rPh sb="18" eb="19">
      <t>エラ</t>
    </rPh>
    <phoneticPr fontId="5"/>
  </si>
  <si>
    <t>↓アイドルページ用（覚醒無しアイドル CC,UR）</t>
    <rPh sb="8" eb="9">
      <t>ヨウ</t>
    </rPh>
    <rPh sb="10" eb="12">
      <t>カクセイ</t>
    </rPh>
    <rPh sb="12" eb="13">
      <t>ナ</t>
    </rPh>
    <phoneticPr fontId="5"/>
  </si>
  <si>
    <t>アイドル図鑑用（覚醒無しアイドル）→</t>
    <rPh sb="4" eb="6">
      <t>ズカン</t>
    </rPh>
    <rPh sb="6" eb="7">
      <t>ヨウ</t>
    </rPh>
    <rPh sb="8" eb="10">
      <t>カクセイ</t>
    </rPh>
    <rPh sb="10" eb="11">
      <t>ナ</t>
    </rPh>
    <phoneticPr fontId="5"/>
  </si>
  <si>
    <t>個別レアリティ用（覚醒無しアイドル）→</t>
    <rPh sb="0" eb="2">
      <t>コベツ</t>
    </rPh>
    <rPh sb="7" eb="8">
      <t>ヨウ</t>
    </rPh>
    <rPh sb="9" eb="11">
      <t>カクセイ</t>
    </rPh>
    <rPh sb="11" eb="12">
      <t>ナ</t>
    </rPh>
    <phoneticPr fontId="3"/>
  </si>
  <si>
    <t>衣装別一覧用（個別アイドル,覚醒無しアイドル）→</t>
    <rPh sb="0" eb="2">
      <t>イショウ</t>
    </rPh>
    <rPh sb="2" eb="3">
      <t>ベツ</t>
    </rPh>
    <rPh sb="3" eb="5">
      <t>イチラン</t>
    </rPh>
    <rPh sb="5" eb="6">
      <t>ヨウ</t>
    </rPh>
    <rPh sb="7" eb="9">
      <t>コベツ</t>
    </rPh>
    <rPh sb="14" eb="16">
      <t>カクセイ</t>
    </rPh>
    <rPh sb="16" eb="17">
      <t>ナ</t>
    </rPh>
    <phoneticPr fontId="3"/>
  </si>
  <si>
    <t>衣装別一覧用（個別アイドル-覚醒スキル-）→</t>
    <rPh sb="0" eb="2">
      <t>イショウ</t>
    </rPh>
    <rPh sb="2" eb="3">
      <t>ベツ</t>
    </rPh>
    <rPh sb="3" eb="5">
      <t>イチラン</t>
    </rPh>
    <rPh sb="5" eb="6">
      <t>ヨウ</t>
    </rPh>
    <rPh sb="7" eb="9">
      <t>コベツ</t>
    </rPh>
    <rPh sb="14" eb="16">
      <t>カクセイ</t>
    </rPh>
    <phoneticPr fontId="3"/>
  </si>
  <si>
    <t>アイドル図鑑用（サムネなし,覚醒無しアイドル）→</t>
    <rPh sb="4" eb="6">
      <t>ズカン</t>
    </rPh>
    <rPh sb="6" eb="7">
      <t>ヨウ</t>
    </rPh>
    <rPh sb="14" eb="16">
      <t>カクセイ</t>
    </rPh>
    <rPh sb="16" eb="17">
      <t>ナ</t>
    </rPh>
    <phoneticPr fontId="3"/>
  </si>
  <si>
    <t>衣装別一覧用（ヘッダ）→</t>
    <rPh sb="0" eb="2">
      <t>イショウ</t>
    </rPh>
    <rPh sb="2" eb="3">
      <t>ベツ</t>
    </rPh>
    <rPh sb="3" eb="5">
      <t>イチラン</t>
    </rPh>
    <rPh sb="5" eb="6">
      <t>ヨウ</t>
    </rPh>
    <phoneticPr fontId="3"/>
  </si>
  <si>
    <t>|||||CENTER:|CENTER:|c</t>
    <phoneticPr fontId="5"/>
  </si>
  <si>
    <t>【愛の手料理】天音 愛</t>
    <rPh sb="1" eb="2">
      <t>アイ</t>
    </rPh>
    <rPh sb="3" eb="6">
      <t>テリョウリ</t>
    </rPh>
    <rPh sb="7" eb="9">
      <t>アマネ</t>
    </rPh>
    <rPh sb="10" eb="11">
      <t>アイ</t>
    </rPh>
    <phoneticPr fontId="3"/>
  </si>
  <si>
    <t>UR</t>
    <phoneticPr fontId="3"/>
  </si>
  <si>
    <t>愛のお手製カレー</t>
    <rPh sb="0" eb="1">
      <t>アイ</t>
    </rPh>
    <rPh sb="3" eb="5">
      <t>テセイ</t>
    </rPh>
    <phoneticPr fontId="5"/>
  </si>
  <si>
    <t>神様おねがいっ♪</t>
    <rPh sb="0" eb="2">
      <t>カミサマ</t>
    </rPh>
    <phoneticPr fontId="3"/>
  </si>
  <si>
    <t>あたしは味方</t>
    <rPh sb="4" eb="6">
      <t>ミカタ</t>
    </rPh>
    <phoneticPr fontId="3"/>
  </si>
  <si>
    <t>|&gt;|&gt;|&gt;|&gt;|&gt;|~スキル|</t>
    <phoneticPr fontId="5"/>
  </si>
  <si>
    <t>|CENTER:80||CENTER:|CENTER:|CENTER:|CENTER:||c</t>
    <phoneticPr fontId="5"/>
  </si>
  <si>
    <t>|CENTER:80|CENTER:|CENTER:|CENTER:|CENTER:||c</t>
    <phoneticPr fontId="5"/>
  </si>
  <si>
    <t>相手1人に特大アピールして、更に自身の全パラメータが大増加する。レベルが上がるとアピール力と効果が増加する[アクト][相手1人][増加][自身][1回]</t>
    <phoneticPr fontId="5"/>
  </si>
  <si>
    <t>味方全員の単パラメータが特大増加する。味方全員ダウン時には使用不可。レベルが上がると効果が増加する[増加][味方全員][3回]</t>
    <phoneticPr fontId="5"/>
  </si>
  <si>
    <t>一定確率でドリP消費が小減少する。レベルが上がると発動確率が増加する[確率発動][ドリP軽減]</t>
    <phoneticPr fontId="5"/>
  </si>
  <si>
    <t>※MAX報酬はアイドルによって内容が異なる可能性あり。</t>
    <rPh sb="4" eb="6">
      <t>ホウシュウ</t>
    </rPh>
    <rPh sb="15" eb="17">
      <t>ナイヨウ</t>
    </rPh>
    <rPh sb="18" eb="19">
      <t>コト</t>
    </rPh>
    <rPh sb="21" eb="24">
      <t>カノウセイ</t>
    </rPh>
    <phoneticPr fontId="5"/>
  </si>
  <si>
    <t>|~|~|&gt;|~Lv|1|最大|</t>
    <phoneticPr fontId="5"/>
  </si>
  <si>
    <t>↓アイドルページ用（N,R,SR,SSR）</t>
    <rPh sb="8" eb="9">
      <t>ヨウ</t>
    </rPh>
    <phoneticPr fontId="5"/>
  </si>
  <si>
    <t>↓アイドルページ用（覚醒スキルアイドル-SR,SSR-）</t>
    <rPh sb="8" eb="9">
      <t>ヨウ</t>
    </rPh>
    <rPh sb="10" eb="12">
      <t>カクセイ</t>
    </rPh>
    <phoneticPr fontId="5"/>
  </si>
  <si>
    <t>ラブリー</t>
    <phoneticPr fontId="3"/>
  </si>
  <si>
    <t>コスト
(6～22)</t>
    <phoneticPr fontId="3"/>
  </si>
  <si>
    <t>＊使い方＊</t>
    <rPh sb="1" eb="2">
      <t>ツカ</t>
    </rPh>
    <rPh sb="3" eb="4">
      <t>カタ</t>
    </rPh>
    <phoneticPr fontId="5"/>
  </si>
  <si>
    <t>　・黄色がかっているセルに、値を入力することで、シート下方にある青いセル部分にデータが出力されます。</t>
    <rPh sb="2" eb="4">
      <t>キイロ</t>
    </rPh>
    <rPh sb="14" eb="15">
      <t>アタイ</t>
    </rPh>
    <rPh sb="16" eb="18">
      <t>ニュウリョク</t>
    </rPh>
    <rPh sb="27" eb="29">
      <t>カホウ</t>
    </rPh>
    <rPh sb="32" eb="33">
      <t>アオ</t>
    </rPh>
    <rPh sb="36" eb="38">
      <t>ブブン</t>
    </rPh>
    <rPh sb="43" eb="45">
      <t>シュツリョク</t>
    </rPh>
    <phoneticPr fontId="5"/>
  </si>
  <si>
    <t>　・それぞれ、Wikiのアイドル図鑑等用に分けて出力されるので、必要に応じて使い分けてください。</t>
    <rPh sb="16" eb="18">
      <t>ズカン</t>
    </rPh>
    <rPh sb="18" eb="19">
      <t>トウ</t>
    </rPh>
    <rPh sb="19" eb="20">
      <t>ヨウ</t>
    </rPh>
    <rPh sb="21" eb="22">
      <t>ワ</t>
    </rPh>
    <rPh sb="24" eb="26">
      <t>シュツリョク</t>
    </rPh>
    <rPh sb="32" eb="34">
      <t>ヒツヨウ</t>
    </rPh>
    <rPh sb="35" eb="36">
      <t>オウ</t>
    </rPh>
    <rPh sb="38" eb="39">
      <t>ツカ</t>
    </rPh>
    <rPh sb="40" eb="41">
      <t>ワ</t>
    </rPh>
    <phoneticPr fontId="5"/>
  </si>
  <si>
    <t>　・図鑑データのNo部分は、手入力する必要があります。</t>
    <rPh sb="2" eb="4">
      <t>ズカン</t>
    </rPh>
    <rPh sb="10" eb="12">
      <t>ブブン</t>
    </rPh>
    <rPh sb="14" eb="17">
      <t>テニュウリョク</t>
    </rPh>
    <rPh sb="19" eb="21">
      <t>ヒツヨウ</t>
    </rPh>
    <phoneticPr fontId="5"/>
  </si>
  <si>
    <t>　・セルによっては、適した値を入力しないとエラーが表示されます。</t>
    <rPh sb="10" eb="11">
      <t>テキ</t>
    </rPh>
    <rPh sb="13" eb="14">
      <t>アタイ</t>
    </rPh>
    <rPh sb="15" eb="17">
      <t>ニュウリョク</t>
    </rPh>
    <rPh sb="25" eb="27">
      <t>ヒョウジ</t>
    </rPh>
    <phoneticPr fontId="5"/>
  </si>
  <si>
    <t>　・青いセルをコピーしてWikiの編集モードで貼り付けることで、データが反映されます。</t>
    <rPh sb="2" eb="3">
      <t>アオ</t>
    </rPh>
    <rPh sb="17" eb="19">
      <t>ヘンシュウ</t>
    </rPh>
    <rPh sb="23" eb="24">
      <t>ハ</t>
    </rPh>
    <rPh sb="25" eb="26">
      <t>ツ</t>
    </rPh>
    <rPh sb="36" eb="38">
      <t>ハンエイ</t>
    </rPh>
    <phoneticPr fontId="5"/>
  </si>
  <si>
    <t>　・データによっては、Wiki上で修正が必要だったりするので、適宜修正してください。</t>
    <rPh sb="15" eb="16">
      <t>ジョウ</t>
    </rPh>
    <rPh sb="17" eb="19">
      <t>シュウセイ</t>
    </rPh>
    <rPh sb="20" eb="22">
      <t>ヒツヨウ</t>
    </rPh>
    <rPh sb="31" eb="33">
      <t>テキギ</t>
    </rPh>
    <rPh sb="33" eb="35">
      <t>シュウセイ</t>
    </rPh>
    <phoneticPr fontId="5"/>
  </si>
  <si>
    <r>
      <t>計算用（</t>
    </r>
    <r>
      <rPr>
        <b/>
        <sz val="11"/>
        <color rgb="FFFF0000"/>
        <rFont val="Meiryo UI"/>
        <family val="3"/>
        <charset val="128"/>
      </rPr>
      <t>触らないこと</t>
    </r>
    <r>
      <rPr>
        <b/>
        <sz val="11"/>
        <color theme="1"/>
        <rFont val="Meiryo UI"/>
        <family val="3"/>
        <charset val="128"/>
      </rPr>
      <t>）</t>
    </r>
    <rPh sb="0" eb="2">
      <t>ケイサン</t>
    </rPh>
    <rPh sb="2" eb="3">
      <t>ヨウ</t>
    </rPh>
    <rPh sb="4" eb="5">
      <t>サワ</t>
    </rPh>
    <phoneticPr fontId="3"/>
  </si>
  <si>
    <r>
      <t>←入力（不明な場合は</t>
    </r>
    <r>
      <rPr>
        <b/>
        <sz val="11"/>
        <color rgb="FFFF0000"/>
        <rFont val="Meiryo UI"/>
        <family val="3"/>
        <charset val="128"/>
      </rPr>
      <t>0</t>
    </r>
    <r>
      <rPr>
        <b/>
        <sz val="11"/>
        <color theme="1"/>
        <rFont val="Meiryo UI"/>
        <family val="3"/>
        <charset val="128"/>
      </rPr>
      <t>を入力すること）</t>
    </r>
    <rPh sb="1" eb="3">
      <t>ニュウリョク</t>
    </rPh>
    <rPh sb="4" eb="6">
      <t>フメイ</t>
    </rPh>
    <rPh sb="7" eb="9">
      <t>バアイ</t>
    </rPh>
    <rPh sb="12" eb="14">
      <t>ニュウリョク</t>
    </rPh>
    <phoneticPr fontId="3"/>
  </si>
  <si>
    <r>
      <t>ディーバ名
(</t>
    </r>
    <r>
      <rPr>
        <sz val="11"/>
        <color rgb="FFFF0000"/>
        <rFont val="Meiryo UI"/>
        <family val="3"/>
        <charset val="128"/>
      </rPr>
      <t>姓と名の間は半角スペースで分けること</t>
    </r>
    <r>
      <rPr>
        <sz val="11"/>
        <color theme="1"/>
        <rFont val="Meiryo UI"/>
        <family val="3"/>
        <charset val="128"/>
      </rPr>
      <t>)</t>
    </r>
    <rPh sb="4" eb="5">
      <t>メイ</t>
    </rPh>
    <rPh sb="7" eb="8">
      <t>セイ</t>
    </rPh>
    <rPh sb="9" eb="10">
      <t>ナ</t>
    </rPh>
    <rPh sb="11" eb="12">
      <t>アイダ</t>
    </rPh>
    <rPh sb="13" eb="15">
      <t>ハンカク</t>
    </rPh>
    <rPh sb="20" eb="21">
      <t>ワ</t>
    </rPh>
    <phoneticPr fontId="3"/>
  </si>
  <si>
    <r>
      <t>（</t>
    </r>
    <r>
      <rPr>
        <sz val="11"/>
        <color rgb="FFFF0000"/>
        <rFont val="Meiryo UI"/>
        <family val="3"/>
        <charset val="128"/>
      </rPr>
      <t>スキル説明文の改行はすべて削除すること</t>
    </r>
    <r>
      <rPr>
        <sz val="11"/>
        <color theme="1"/>
        <rFont val="Meiryo UI"/>
        <family val="3"/>
        <charset val="128"/>
      </rPr>
      <t>）</t>
    </r>
    <rPh sb="4" eb="6">
      <t>セツメイ</t>
    </rPh>
    <rPh sb="6" eb="7">
      <t>ブン</t>
    </rPh>
    <phoneticPr fontId="5"/>
  </si>
  <si>
    <t>**コメント</t>
    <phoneticPr fontId="5"/>
  </si>
  <si>
    <t>#comment</t>
    <phoneticPr fontId="5"/>
  </si>
  <si>
    <t>取得時セリフ</t>
    <rPh sb="0" eb="3">
      <t>シュトクジ</t>
    </rPh>
    <phoneticPr fontId="5"/>
  </si>
  <si>
    <t>才能開花MAXセリフ</t>
    <rPh sb="0" eb="4">
      <t>サイノウカイカ</t>
    </rPh>
    <phoneticPr fontId="5"/>
  </si>
  <si>
    <t>***取得時</t>
    <rPh sb="3" eb="6">
      <t>シュトクジ</t>
    </rPh>
    <phoneticPr fontId="5"/>
  </si>
  <si>
    <t>***才能開花MAX</t>
    <rPh sb="3" eb="7">
      <t>サイノウカイカ</t>
    </rPh>
    <phoneticPr fontId="5"/>
  </si>
  <si>
    <t>***LimitMax前</t>
    <rPh sb="11" eb="12">
      <t>マエ</t>
    </rPh>
    <phoneticPr fontId="5"/>
  </si>
  <si>
    <t>***LimitMAX後</t>
    <rPh sb="11" eb="12">
      <t>ゴ</t>
    </rPh>
    <phoneticPr fontId="5"/>
  </si>
  <si>
    <t>うーん、何がいいかなぁ……でもカレーなら次の日も食べられるよね</t>
    <phoneticPr fontId="5"/>
  </si>
  <si>
    <t>えへへ……もちろん、プロデューサーさんもね♪ちゅっ！</t>
    <phoneticPr fontId="5"/>
  </si>
  <si>
    <t>はいはーい！みんなゆりなに、ちゅーもーくっ！今日はゆりなたちのために集まってくれて本当にありがとう！好き好き、大好き、愛してるからねーっ！</t>
    <phoneticPr fontId="5"/>
  </si>
  <si>
    <t>←赤字のセリフだけ入力</t>
    <rPh sb="1" eb="3">
      <t>アカジ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</si>
</sst>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6" borderId="1" xfId="0" applyFont="1" applyFill="1" applyBorder="1">
      <alignment vertical="center"/>
    </xf>
    <xf numFmtId="0" fontId="2" fillId="0" borderId="0" xfId="1" applyFont="1"/>
    <xf numFmtId="0" fontId="2" fillId="0" borderId="0" xfId="0" applyFont="1" applyAlignment="1"/>
    <xf numFmtId="0" fontId="2" fillId="6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7" borderId="4" xfId="0" applyFont="1" applyFill="1" applyBorder="1">
      <alignment vertical="center"/>
    </xf>
    <xf numFmtId="0" fontId="2" fillId="7" borderId="5" xfId="0" applyFont="1" applyFill="1" applyBorder="1" applyAlignment="1"/>
    <xf numFmtId="0" fontId="2" fillId="7" borderId="5" xfId="2" applyFont="1" applyFill="1" applyBorder="1">
      <alignment vertical="center"/>
    </xf>
    <xf numFmtId="0" fontId="2" fillId="7" borderId="5" xfId="0" applyFont="1" applyFill="1" applyBorder="1">
      <alignment vertical="center"/>
    </xf>
    <xf numFmtId="0" fontId="2" fillId="7" borderId="6" xfId="0" applyFont="1" applyFill="1" applyBorder="1">
      <alignment vertical="center"/>
    </xf>
    <xf numFmtId="0" fontId="2" fillId="7" borderId="7" xfId="0" applyFont="1" applyFill="1" applyBorder="1">
      <alignment vertical="center"/>
    </xf>
    <xf numFmtId="0" fontId="2" fillId="7" borderId="0" xfId="0" applyFont="1" applyFill="1" applyBorder="1" applyAlignment="1"/>
    <xf numFmtId="0" fontId="2" fillId="7" borderId="0" xfId="2" applyFont="1" applyFill="1" applyBorder="1">
      <alignment vertical="center"/>
    </xf>
    <xf numFmtId="0" fontId="2" fillId="7" borderId="0" xfId="0" applyFont="1" applyFill="1" applyBorder="1">
      <alignment vertical="center"/>
    </xf>
    <xf numFmtId="0" fontId="2" fillId="7" borderId="8" xfId="0" applyFont="1" applyFill="1" applyBorder="1">
      <alignment vertical="center"/>
    </xf>
    <xf numFmtId="0" fontId="2" fillId="7" borderId="9" xfId="0" applyFont="1" applyFill="1" applyBorder="1">
      <alignment vertical="center"/>
    </xf>
    <xf numFmtId="0" fontId="2" fillId="7" borderId="10" xfId="0" applyFont="1" applyFill="1" applyBorder="1" applyAlignment="1"/>
    <xf numFmtId="0" fontId="2" fillId="7" borderId="10" xfId="0" applyFont="1" applyFill="1" applyBorder="1">
      <alignment vertical="center"/>
    </xf>
    <xf numFmtId="0" fontId="2" fillId="7" borderId="11" xfId="0" applyFont="1" applyFill="1" applyBorder="1">
      <alignment vertical="center"/>
    </xf>
    <xf numFmtId="0" fontId="2" fillId="6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/>
    <xf numFmtId="0" fontId="2" fillId="0" borderId="0" xfId="0" applyFont="1" applyFill="1">
      <alignment vertical="center"/>
    </xf>
    <xf numFmtId="0" fontId="2" fillId="8" borderId="0" xfId="0" applyFont="1" applyFill="1">
      <alignment vertical="center"/>
    </xf>
    <xf numFmtId="0" fontId="2" fillId="8" borderId="0" xfId="0" applyFont="1" applyFill="1" applyAlignment="1"/>
    <xf numFmtId="0" fontId="2" fillId="0" borderId="14" xfId="0" applyFont="1" applyFill="1" applyBorder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3"/>
  <sheetViews>
    <sheetView tabSelected="1" zoomScale="85" zoomScaleNormal="85" workbookViewId="0">
      <selection activeCell="B3" sqref="B3"/>
    </sheetView>
  </sheetViews>
  <sheetFormatPr defaultRowHeight="15.75" x14ac:dyDescent="0.15"/>
  <cols>
    <col min="1" max="1" width="9" style="1"/>
    <col min="2" max="2" width="41" style="1" customWidth="1"/>
    <col min="3" max="3" width="10" style="1" bestFit="1" customWidth="1"/>
    <col min="4" max="6" width="9" style="1"/>
    <col min="7" max="7" width="5.875" style="1" customWidth="1"/>
    <col min="8" max="8" width="20.625" style="1" customWidth="1"/>
    <col min="9" max="9" width="5.875" style="1" customWidth="1"/>
    <col min="10" max="10" width="20.625" style="1" customWidth="1"/>
    <col min="11" max="11" width="5.875" style="1" customWidth="1"/>
    <col min="12" max="12" width="20.625" style="1" customWidth="1"/>
    <col min="13" max="13" width="5.875" style="1" customWidth="1"/>
    <col min="14" max="14" width="20.625" style="1" customWidth="1"/>
    <col min="15" max="15" width="5.875" style="1" customWidth="1"/>
    <col min="16" max="16" width="20.625" style="1" customWidth="1"/>
    <col min="17" max="17" width="5.875" style="1" customWidth="1"/>
    <col min="18" max="18" width="20.625" style="1" customWidth="1"/>
    <col min="19" max="16384" width="9" style="1"/>
  </cols>
  <sheetData>
    <row r="2" spans="1:18" s="2" customFormat="1" ht="63.75" thickBot="1" x14ac:dyDescent="0.2">
      <c r="B2" s="3" t="s">
        <v>2517</v>
      </c>
      <c r="C2" s="3" t="s">
        <v>0</v>
      </c>
      <c r="D2" s="3" t="s">
        <v>2403</v>
      </c>
      <c r="E2" s="3" t="s">
        <v>2507</v>
      </c>
      <c r="F2" s="3" t="s">
        <v>1</v>
      </c>
      <c r="G2" s="4" t="s">
        <v>2</v>
      </c>
      <c r="H2" s="4" t="s">
        <v>4</v>
      </c>
      <c r="I2" s="4" t="s">
        <v>3</v>
      </c>
      <c r="J2" s="4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6" t="s">
        <v>10</v>
      </c>
      <c r="P2" s="6" t="s">
        <v>11</v>
      </c>
      <c r="Q2" s="6" t="s">
        <v>12</v>
      </c>
      <c r="R2" s="6" t="s">
        <v>13</v>
      </c>
    </row>
    <row r="3" spans="1:18" ht="16.5" thickBot="1" x14ac:dyDescent="0.2">
      <c r="A3" s="14" t="s">
        <v>14</v>
      </c>
      <c r="B3" s="9" t="s">
        <v>2491</v>
      </c>
      <c r="C3" s="12" t="s">
        <v>2506</v>
      </c>
      <c r="D3" s="12" t="s">
        <v>2492</v>
      </c>
      <c r="E3" s="12">
        <v>18</v>
      </c>
      <c r="F3" s="12" t="s">
        <v>2399</v>
      </c>
      <c r="G3" s="12" t="s">
        <v>2416</v>
      </c>
      <c r="H3" s="9" t="s">
        <v>2493</v>
      </c>
      <c r="I3" s="12" t="s">
        <v>2415</v>
      </c>
      <c r="J3" s="9" t="s">
        <v>2479</v>
      </c>
      <c r="K3" s="12" t="s">
        <v>2402</v>
      </c>
      <c r="L3" s="9" t="s">
        <v>2494</v>
      </c>
      <c r="M3" s="12" t="s">
        <v>2416</v>
      </c>
      <c r="N3" s="9" t="s">
        <v>2417</v>
      </c>
      <c r="O3" s="12" t="s">
        <v>2401</v>
      </c>
      <c r="P3" s="9" t="s">
        <v>2495</v>
      </c>
      <c r="Q3" s="12" t="s">
        <v>2400</v>
      </c>
      <c r="R3" s="9" t="s">
        <v>2418</v>
      </c>
    </row>
    <row r="4" spans="1:18" x14ac:dyDescent="0.15">
      <c r="H4" s="13" t="s">
        <v>2432</v>
      </c>
    </row>
    <row r="5" spans="1:18" ht="16.5" thickBot="1" x14ac:dyDescent="0.2">
      <c r="B5" s="19"/>
      <c r="C5" s="16" t="s">
        <v>2404</v>
      </c>
      <c r="D5" s="16" t="s">
        <v>2406</v>
      </c>
      <c r="E5" s="16" t="s">
        <v>2405</v>
      </c>
      <c r="F5" s="18" t="s">
        <v>2407</v>
      </c>
    </row>
    <row r="6" spans="1:18" ht="16.5" thickBot="1" x14ac:dyDescent="0.2">
      <c r="B6" s="19" t="s">
        <v>2413</v>
      </c>
      <c r="C6" s="9">
        <v>4380</v>
      </c>
      <c r="D6" s="9">
        <v>4380</v>
      </c>
      <c r="E6" s="9">
        <v>4100</v>
      </c>
      <c r="F6" s="9">
        <v>4100</v>
      </c>
      <c r="G6" s="13" t="s">
        <v>2516</v>
      </c>
    </row>
    <row r="7" spans="1:18" ht="16.5" thickBot="1" x14ac:dyDescent="0.2">
      <c r="B7" s="20" t="s">
        <v>2408</v>
      </c>
      <c r="C7" s="9">
        <v>20250</v>
      </c>
      <c r="D7" s="9">
        <v>20250</v>
      </c>
      <c r="E7" s="9">
        <v>18945</v>
      </c>
      <c r="F7" s="9">
        <v>18945</v>
      </c>
      <c r="G7" s="13" t="s">
        <v>2516</v>
      </c>
    </row>
    <row r="9" spans="1:18" ht="16.5" thickBot="1" x14ac:dyDescent="0.2">
      <c r="B9" s="7" t="s">
        <v>2518</v>
      </c>
      <c r="C9" s="13" t="s">
        <v>2431</v>
      </c>
      <c r="D9" s="13" t="s">
        <v>2428</v>
      </c>
      <c r="E9" s="13" t="s">
        <v>2429</v>
      </c>
      <c r="G9" s="13" t="s">
        <v>2515</v>
      </c>
    </row>
    <row r="10" spans="1:18" ht="16.5" thickBot="1" x14ac:dyDescent="0.3">
      <c r="B10" s="8" t="s">
        <v>15</v>
      </c>
      <c r="C10" s="9" t="s">
        <v>2499</v>
      </c>
      <c r="D10" s="9">
        <v>30</v>
      </c>
      <c r="E10" s="9">
        <v>1</v>
      </c>
      <c r="G10" s="22" t="str">
        <f>SUBSTITUTE(B3," ","")</f>
        <v>【愛の手料理】天音愛</v>
      </c>
      <c r="H10" s="23" t="s">
        <v>494</v>
      </c>
      <c r="I10" s="23" t="s">
        <v>2353</v>
      </c>
      <c r="J10" s="23" t="s">
        <v>2354</v>
      </c>
      <c r="K10" s="23" t="s">
        <v>2355</v>
      </c>
      <c r="L10" s="24" t="s">
        <v>2356</v>
      </c>
      <c r="M10" s="23" t="s">
        <v>2357</v>
      </c>
      <c r="N10" s="25" t="str">
        <f>IF(COUNTIF(C10,"*アクト*"),"アクト・アシスト",IF(COUNTIF(C10,"*ミラクル*"),"ミラクル・コーラス",IF(COUNTIF(C10,"*チャージ*"),"チャージ・エール","-")))</f>
        <v>アクト・アシスト</v>
      </c>
      <c r="O10" s="26" t="str">
        <f t="shared" ref="O10:O15" si="0">SUBSTITUTE(SUBSTITUTE(C10,"。","。&amp;br;"),"する[","する&amp;br;[")</f>
        <v>相手1人に特大アピールして、更に自身の全パラメータが大増加する。&amp;br;レベルが上がるとアピール力と効果が増加する&amp;br;[アクト][相手1人][増加][自身][1回]</v>
      </c>
    </row>
    <row r="11" spans="1:18" ht="16.5" thickBot="1" x14ac:dyDescent="0.3">
      <c r="B11" s="8" t="s">
        <v>16</v>
      </c>
      <c r="C11" s="9" t="s">
        <v>2480</v>
      </c>
      <c r="D11" s="9">
        <v>30</v>
      </c>
      <c r="E11" s="9">
        <v>1</v>
      </c>
      <c r="G11" s="27" t="str">
        <f>RIGHT(G10,3)</f>
        <v>天音愛</v>
      </c>
      <c r="H11" s="28" t="s">
        <v>2080</v>
      </c>
      <c r="I11" s="28" t="s">
        <v>2358</v>
      </c>
      <c r="J11" s="28" t="s">
        <v>2359</v>
      </c>
      <c r="K11" s="28" t="s">
        <v>2359</v>
      </c>
      <c r="L11" s="29" t="s">
        <v>2360</v>
      </c>
      <c r="M11" s="28" t="s">
        <v>2361</v>
      </c>
      <c r="N11" s="30" t="str">
        <f>IF(COUNTIF(C11,"*アクト*"),"アクト・アシスト",IF(COUNTIF(C11,"*ミラクル*"),"ミラクル・コーラス",IF(COUNTIF(C11,"*チャージ*"),"チャージ・エール","-")))</f>
        <v>アクト・アシスト</v>
      </c>
      <c r="O11" s="31" t="str">
        <f t="shared" si="0"/>
        <v>相手1人に特大アピールする。&amp;br;レベルが上がるとアピール力が増加する&amp;br;[アクト][相手1人][1回]</v>
      </c>
    </row>
    <row r="12" spans="1:18" ht="16.5" thickBot="1" x14ac:dyDescent="0.3">
      <c r="B12" s="8" t="s">
        <v>17</v>
      </c>
      <c r="C12" s="9" t="s">
        <v>2500</v>
      </c>
      <c r="D12" s="9">
        <v>25</v>
      </c>
      <c r="E12" s="9">
        <v>1</v>
      </c>
      <c r="G12" s="27" t="str">
        <f>VLOOKUP(G11,プロフィール!C:F,2,FALSE)</f>
        <v>あまねあい</v>
      </c>
      <c r="H12" s="28" t="s">
        <v>764</v>
      </c>
      <c r="I12" s="28" t="s">
        <v>2362</v>
      </c>
      <c r="J12" s="28" t="s">
        <v>2363</v>
      </c>
      <c r="K12" s="28" t="s">
        <v>2364</v>
      </c>
      <c r="L12" s="29" t="s">
        <v>2365</v>
      </c>
      <c r="M12" s="28" t="s">
        <v>2366</v>
      </c>
      <c r="N12" s="30" t="str">
        <f>IF(COUNTIF(C12,"*アシスト*"),"アクト・アシスト",IF(COUNTIF(C12,"*コーラス*"),"ミラクル・コーラス",IF(COUNTIF(C12,"*増加*"),"チャージ・エール",IF(COUNTIF(C12,"*減少*"),"チャージ・エール","-"))))</f>
        <v>チャージ・エール</v>
      </c>
      <c r="O12" s="31" t="str">
        <f t="shared" si="0"/>
        <v>味方全員の単パラメータが特大増加する。&amp;br;味方全員ダウン時には使用不可。&amp;br;レベルが上がると効果が増加する&amp;br;[増加][味方全員][3回]</v>
      </c>
    </row>
    <row r="13" spans="1:18" ht="16.5" thickBot="1" x14ac:dyDescent="0.3">
      <c r="B13" s="8" t="s">
        <v>18</v>
      </c>
      <c r="C13" s="9" t="s">
        <v>2433</v>
      </c>
      <c r="D13" s="9">
        <v>25</v>
      </c>
      <c r="E13" s="9">
        <v>1</v>
      </c>
      <c r="G13" s="27"/>
      <c r="H13" s="28" t="s">
        <v>2367</v>
      </c>
      <c r="I13" s="28" t="s">
        <v>2368</v>
      </c>
      <c r="J13" s="28" t="s">
        <v>2369</v>
      </c>
      <c r="K13" s="28" t="s">
        <v>2370</v>
      </c>
      <c r="L13" s="28" t="s">
        <v>2371</v>
      </c>
      <c r="M13" s="28" t="s">
        <v>2372</v>
      </c>
      <c r="N13" s="30" t="str">
        <f>IF(COUNTIF(C13,"*アシスト*"),"アクト・アシスト",IF(COUNTIF(C13,"*コーラス*"),"ミラクル・コーラス",IF(COUNTIF(C13,"*増加*"),"チャージ・エール",IF(COUNTIF(C13,"*減少*"),"チャージ・エール","-"))))</f>
        <v>チャージ・エール</v>
      </c>
      <c r="O13" s="31" t="str">
        <f t="shared" si="0"/>
        <v>味方全員の攻と守が極大増加する。&amp;br;da・da・da ダンス!発動中、50％の確率でスキル使用回数を消費しない。&amp;br;味方全員ダウン時には使用不可。&amp;br;レベルが上がると効果が増加する&amp;br;[増加][味方全員][da・da・daダンス:確率で使用回数消費なし][2回]</v>
      </c>
    </row>
    <row r="14" spans="1:18" ht="16.5" thickBot="1" x14ac:dyDescent="0.3">
      <c r="B14" s="8" t="s">
        <v>19</v>
      </c>
      <c r="C14" s="9" t="s">
        <v>2501</v>
      </c>
      <c r="D14" s="21">
        <v>0</v>
      </c>
      <c r="E14" s="21" t="s">
        <v>2430</v>
      </c>
      <c r="G14" s="27"/>
      <c r="H14" s="28" t="s">
        <v>2373</v>
      </c>
      <c r="I14" s="28" t="s">
        <v>2374</v>
      </c>
      <c r="J14" s="28" t="s">
        <v>2375</v>
      </c>
      <c r="K14" s="28" t="s">
        <v>2376</v>
      </c>
      <c r="L14" s="28" t="s">
        <v>2377</v>
      </c>
      <c r="M14" s="28" t="s">
        <v>2378</v>
      </c>
      <c r="N14" s="30"/>
      <c r="O14" s="31" t="str">
        <f t="shared" si="0"/>
        <v>一定確率でドリP消費が小減少する。&amp;br;レベルが上がると発動確率が増加する&amp;br;[確率発動][ドリP軽減]</v>
      </c>
    </row>
    <row r="15" spans="1:18" ht="16.5" thickBot="1" x14ac:dyDescent="0.3">
      <c r="B15" s="8" t="s">
        <v>20</v>
      </c>
      <c r="C15" s="9" t="s">
        <v>2434</v>
      </c>
      <c r="D15" s="21">
        <v>0</v>
      </c>
      <c r="E15" s="21" t="s">
        <v>2430</v>
      </c>
      <c r="G15" s="27"/>
      <c r="H15" s="28" t="s">
        <v>2379</v>
      </c>
      <c r="I15" s="28" t="s">
        <v>2380</v>
      </c>
      <c r="J15" s="28" t="s">
        <v>2381</v>
      </c>
      <c r="K15" s="28" t="s">
        <v>2382</v>
      </c>
      <c r="L15" s="28" t="s">
        <v>2383</v>
      </c>
      <c r="M15" s="28" t="s">
        <v>2384</v>
      </c>
      <c r="N15" s="30"/>
      <c r="O15" s="31" t="str">
        <f t="shared" si="0"/>
        <v>一定確率で攻アピールが小増加する。&amp;br;レベルが上がると効果が増加する&amp;br;[確率発動][攻アピール増加]</v>
      </c>
    </row>
    <row r="16" spans="1:18" ht="16.5" thickBot="1" x14ac:dyDescent="0.3">
      <c r="G16" s="27"/>
      <c r="H16" s="28" t="s">
        <v>2385</v>
      </c>
      <c r="I16" s="28" t="s">
        <v>2386</v>
      </c>
      <c r="J16" s="28"/>
      <c r="K16" s="28"/>
      <c r="L16" s="28" t="s">
        <v>2387</v>
      </c>
      <c r="M16" s="28" t="s">
        <v>2388</v>
      </c>
      <c r="N16" s="30"/>
      <c r="O16" s="31"/>
    </row>
    <row r="17" spans="2:15" ht="16.5" thickBot="1" x14ac:dyDescent="0.3">
      <c r="B17" s="19" t="s">
        <v>2481</v>
      </c>
      <c r="C17" s="36" t="s">
        <v>2377</v>
      </c>
      <c r="G17" s="27"/>
      <c r="H17" s="28" t="s">
        <v>2389</v>
      </c>
      <c r="I17" s="28" t="s">
        <v>2390</v>
      </c>
      <c r="J17" s="28"/>
      <c r="K17" s="28"/>
      <c r="L17" s="28" t="s">
        <v>2391</v>
      </c>
      <c r="M17" s="28" t="s">
        <v>2392</v>
      </c>
      <c r="N17" s="30"/>
      <c r="O17" s="31"/>
    </row>
    <row r="18" spans="2:15" ht="16.5" thickBot="1" x14ac:dyDescent="0.3">
      <c r="B18" s="19" t="s">
        <v>2435</v>
      </c>
      <c r="C18" s="36" t="s">
        <v>2371</v>
      </c>
      <c r="D18" s="36" t="s">
        <v>2377</v>
      </c>
      <c r="E18" s="36" t="s">
        <v>2383</v>
      </c>
      <c r="G18" s="27"/>
      <c r="H18" s="28"/>
      <c r="I18" s="28"/>
      <c r="J18" s="28"/>
      <c r="K18" s="28"/>
      <c r="L18" s="28" t="s">
        <v>2393</v>
      </c>
      <c r="M18" s="28" t="s">
        <v>2394</v>
      </c>
      <c r="N18" s="30"/>
      <c r="O18" s="31"/>
    </row>
    <row r="19" spans="2:15" ht="16.5" thickBot="1" x14ac:dyDescent="0.3">
      <c r="C19" s="36" t="s">
        <v>2387</v>
      </c>
      <c r="D19" s="36" t="s">
        <v>2391</v>
      </c>
      <c r="E19" s="36" t="s">
        <v>2393</v>
      </c>
      <c r="G19" s="27"/>
      <c r="H19" s="28"/>
      <c r="I19" s="28"/>
      <c r="J19" s="28"/>
      <c r="K19" s="28"/>
      <c r="L19" s="28" t="s">
        <v>2395</v>
      </c>
      <c r="M19" s="28" t="s">
        <v>2396</v>
      </c>
      <c r="N19" s="30"/>
      <c r="O19" s="31"/>
    </row>
    <row r="20" spans="2:15" ht="16.5" thickBot="1" x14ac:dyDescent="0.3">
      <c r="C20" s="36" t="s">
        <v>2395</v>
      </c>
      <c r="D20" s="36" t="s">
        <v>2397</v>
      </c>
      <c r="G20" s="32"/>
      <c r="H20" s="33"/>
      <c r="I20" s="33"/>
      <c r="J20" s="33"/>
      <c r="K20" s="33"/>
      <c r="L20" s="33" t="s">
        <v>2397</v>
      </c>
      <c r="M20" s="33" t="s">
        <v>2398</v>
      </c>
      <c r="N20" s="34"/>
      <c r="O20" s="35"/>
    </row>
    <row r="21" spans="2:15" ht="16.5" thickBot="1" x14ac:dyDescent="0.3">
      <c r="J21" s="11"/>
      <c r="K21" s="11"/>
      <c r="L21" s="11"/>
      <c r="M21" s="11"/>
      <c r="N21" s="11"/>
      <c r="O21" s="11"/>
    </row>
    <row r="22" spans="2:15" ht="16.5" thickBot="1" x14ac:dyDescent="0.3">
      <c r="B22" s="19" t="s">
        <v>2482</v>
      </c>
      <c r="C22" s="36" t="s">
        <v>2377</v>
      </c>
      <c r="J22" s="11"/>
      <c r="K22" s="11"/>
      <c r="L22" s="11"/>
      <c r="M22" s="11"/>
      <c r="N22" s="11"/>
      <c r="O22" s="11"/>
    </row>
    <row r="23" spans="2:15" ht="16.5" thickBot="1" x14ac:dyDescent="0.3">
      <c r="B23" s="19" t="s">
        <v>2435</v>
      </c>
      <c r="C23" s="36" t="s">
        <v>2371</v>
      </c>
      <c r="D23" s="36" t="s">
        <v>2377</v>
      </c>
      <c r="E23" s="36" t="s">
        <v>2383</v>
      </c>
      <c r="H23" s="40" t="s">
        <v>2508</v>
      </c>
      <c r="I23" s="40"/>
      <c r="J23" s="41"/>
      <c r="K23" s="41"/>
      <c r="L23" s="41"/>
      <c r="M23" s="11"/>
      <c r="N23" s="11"/>
      <c r="O23" s="11"/>
    </row>
    <row r="24" spans="2:15" ht="16.5" thickBot="1" x14ac:dyDescent="0.3">
      <c r="C24" s="36" t="s">
        <v>2387</v>
      </c>
      <c r="D24" s="36" t="s">
        <v>2391</v>
      </c>
      <c r="E24" s="36" t="s">
        <v>2393</v>
      </c>
      <c r="H24" s="40" t="s">
        <v>2509</v>
      </c>
      <c r="I24" s="40"/>
      <c r="J24" s="41"/>
      <c r="K24" s="41"/>
      <c r="L24" s="41"/>
      <c r="M24" s="11"/>
      <c r="N24" s="11"/>
      <c r="O24" s="11"/>
    </row>
    <row r="25" spans="2:15" ht="16.5" thickBot="1" x14ac:dyDescent="0.3">
      <c r="C25" s="36" t="s">
        <v>2395</v>
      </c>
      <c r="D25" s="36" t="s">
        <v>2397</v>
      </c>
      <c r="H25" s="40" t="s">
        <v>2513</v>
      </c>
      <c r="I25" s="40"/>
      <c r="J25" s="41"/>
      <c r="K25" s="41"/>
      <c r="L25" s="41"/>
      <c r="M25" s="11"/>
      <c r="N25" s="11"/>
      <c r="O25" s="11"/>
    </row>
    <row r="26" spans="2:15" x14ac:dyDescent="0.25">
      <c r="H26" s="40" t="s">
        <v>2514</v>
      </c>
      <c r="I26" s="40"/>
      <c r="J26" s="41"/>
      <c r="K26" s="41"/>
      <c r="L26" s="41"/>
      <c r="M26" s="11"/>
      <c r="N26" s="11"/>
      <c r="O26" s="11"/>
    </row>
    <row r="27" spans="2:15" ht="16.5" thickBot="1" x14ac:dyDescent="0.3">
      <c r="C27" s="15" t="s">
        <v>2445</v>
      </c>
      <c r="D27" s="15" t="s">
        <v>2446</v>
      </c>
      <c r="H27" s="40" t="s">
        <v>2512</v>
      </c>
      <c r="I27" s="40"/>
      <c r="J27" s="41"/>
      <c r="K27" s="41"/>
      <c r="L27" s="41"/>
      <c r="M27" s="11"/>
      <c r="N27" s="11"/>
      <c r="O27" s="11"/>
    </row>
    <row r="28" spans="2:15" ht="16.5" thickBot="1" x14ac:dyDescent="0.3">
      <c r="B28" s="17" t="s">
        <v>2521</v>
      </c>
      <c r="C28" s="9" t="s">
        <v>2447</v>
      </c>
      <c r="D28" s="9" t="s">
        <v>2448</v>
      </c>
      <c r="E28" s="13" t="s">
        <v>2414</v>
      </c>
      <c r="H28" s="40" t="s">
        <v>2510</v>
      </c>
      <c r="I28" s="40"/>
      <c r="J28" s="41"/>
      <c r="K28" s="41"/>
      <c r="L28" s="41"/>
      <c r="M28" s="11"/>
      <c r="N28" s="11"/>
      <c r="O28" s="11"/>
    </row>
    <row r="29" spans="2:15" ht="16.5" thickBot="1" x14ac:dyDescent="0.3">
      <c r="B29" s="17" t="s">
        <v>2522</v>
      </c>
      <c r="C29" s="9" t="s">
        <v>2527</v>
      </c>
      <c r="D29" s="42"/>
      <c r="E29" s="13" t="s">
        <v>2530</v>
      </c>
      <c r="H29" s="40" t="s">
        <v>2511</v>
      </c>
      <c r="I29" s="40"/>
      <c r="J29" s="41"/>
      <c r="K29" s="41"/>
      <c r="L29" s="41"/>
      <c r="M29" s="11"/>
      <c r="N29" s="11"/>
      <c r="O29" s="11"/>
    </row>
    <row r="30" spans="2:15" ht="16.5" thickBot="1" x14ac:dyDescent="0.3">
      <c r="B30" s="17" t="s">
        <v>2444</v>
      </c>
      <c r="C30" s="9" t="s">
        <v>2528</v>
      </c>
      <c r="D30" s="9" t="s">
        <v>2529</v>
      </c>
      <c r="E30" s="13" t="s">
        <v>2414</v>
      </c>
      <c r="H30" s="40"/>
      <c r="I30" s="40"/>
      <c r="J30" s="41"/>
      <c r="K30" s="41"/>
      <c r="L30" s="41"/>
      <c r="M30" s="11"/>
      <c r="N30" s="11"/>
      <c r="O30" s="11"/>
    </row>
    <row r="31" spans="2:15" ht="16.5" thickBot="1" x14ac:dyDescent="0.3">
      <c r="J31" s="11"/>
      <c r="K31" s="11"/>
      <c r="L31" s="11"/>
      <c r="M31" s="11"/>
      <c r="N31" s="11"/>
      <c r="O31" s="11"/>
    </row>
    <row r="32" spans="2:15" ht="16.5" thickBot="1" x14ac:dyDescent="0.3">
      <c r="B32" s="17" t="s">
        <v>2468</v>
      </c>
      <c r="C32" s="9" t="s">
        <v>2461</v>
      </c>
      <c r="J32" s="11"/>
      <c r="K32" s="11"/>
      <c r="L32" s="11"/>
      <c r="M32" s="11"/>
      <c r="N32" s="11"/>
      <c r="O32" s="11"/>
    </row>
    <row r="33" spans="1:15" ht="16.5" thickBot="1" x14ac:dyDescent="0.3">
      <c r="B33" s="19" t="s">
        <v>2469</v>
      </c>
      <c r="C33" s="9" t="s">
        <v>2458</v>
      </c>
      <c r="D33" s="9" t="s">
        <v>2459</v>
      </c>
      <c r="E33" s="9" t="s">
        <v>2460</v>
      </c>
      <c r="L33" s="11"/>
      <c r="M33" s="11"/>
      <c r="N33" s="11"/>
      <c r="O33" s="11"/>
    </row>
    <row r="34" spans="1:15" ht="16.5" thickBot="1" x14ac:dyDescent="0.3">
      <c r="C34" s="9" t="s">
        <v>2461</v>
      </c>
      <c r="D34" s="9" t="s">
        <v>2462</v>
      </c>
      <c r="E34" s="9" t="s">
        <v>2463</v>
      </c>
      <c r="J34" s="11"/>
      <c r="K34" s="11"/>
      <c r="L34" s="11"/>
      <c r="M34" s="11"/>
      <c r="N34" s="11"/>
      <c r="O34" s="11"/>
    </row>
    <row r="35" spans="1:15" ht="16.5" thickBot="1" x14ac:dyDescent="0.3">
      <c r="C35" s="9" t="s">
        <v>2464</v>
      </c>
      <c r="D35" s="9" t="s">
        <v>2465</v>
      </c>
      <c r="E35" s="9" t="s">
        <v>2466</v>
      </c>
      <c r="J35" s="11"/>
      <c r="K35" s="11"/>
      <c r="L35" s="11"/>
      <c r="M35" s="11"/>
      <c r="N35" s="11"/>
      <c r="O35" s="11"/>
    </row>
    <row r="36" spans="1:15" x14ac:dyDescent="0.25">
      <c r="J36" s="11"/>
      <c r="K36" s="11"/>
      <c r="L36" s="11"/>
      <c r="M36" s="11"/>
      <c r="N36" s="11"/>
      <c r="O36" s="11"/>
    </row>
    <row r="37" spans="1:15" x14ac:dyDescent="0.15">
      <c r="A37" s="1">
        <v>1</v>
      </c>
      <c r="B37" s="13" t="s">
        <v>2352</v>
      </c>
      <c r="C37" s="37" t="str">
        <f>"|No.手入力|[[&amp;ref(アイドル図鑑/"&amp;G10&amp;".jpg,,20%);&gt;"&amp;G10&amp;"]]|[[&amp;ref(アイドル図鑑/[覚醒]"&amp;G10&amp;".jpg,,20%);&gt;"&amp;G10&amp;"]]|[["&amp;G10&amp;"]]|&amp;color("&amp;VLOOKUP(C3,H10:I12,2,FALSE)&amp;"){"&amp;C3&amp;"};|"&amp;D3&amp;"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No.手入力|[[&amp;ref(アイドル図鑑/【愛の手料理】天音愛.jpg,,20%);&gt;【愛の手料理】天音愛]]|[[&amp;ref(アイドル図鑑/[覚醒]【愛の手料理】天音愛.jpg,,20%);&gt;【愛の手料理】天音愛]]|[[【愛の手料理】天音愛]]|&amp;color(#ff99cc){ラブリー};|UR|18|普通|&amp;color(#570D86){[艶]};愛のお手製カレー|&amp;color(#FF9900){[演]};神様おねがいっ♪|&amp;color(#0bd1fe){[踊]};あたしは味方|</v>
      </c>
    </row>
    <row r="38" spans="1:15" x14ac:dyDescent="0.15">
      <c r="A38" s="1">
        <v>2</v>
      </c>
      <c r="B38" s="13" t="s">
        <v>2409</v>
      </c>
      <c r="C38" s="37" t="str">
        <f>"|No.手入力|[[&amp;ref(アイドル図鑑/"&amp;G10&amp;".jpg,,20%);&gt;"&amp;G10&amp;"]]|[[&amp;ref(アイドル図鑑/[覚醒]"&amp;G10&amp;".jpg,,20%);&gt;"&amp;G10&amp;"]]|[["&amp;G10&amp;"]]|&amp;color("&amp;VLOOKUP(C3,H10:I12,2,FALSE)&amp;"){"&amp;C3&amp;"};|"&amp;D3&amp;"|"&amp;E3&amp;"|"&amp;F3&amp;"|【覚醒前】&amp;br;&amp;color("&amp;VLOOKUP(G3,H13:I17,2,FALSE)&amp;"){["&amp;G3&amp;"]};"&amp;H3&amp;"&amp;br;&amp;br;【覚醒後】&amp;br;&amp;color("&amp;VLOOKUP(I3,H13:I17,2,FALSE)&amp;"){["&amp;I3&amp;"]};"&amp;J3&amp;"|【覚醒前】&amp;br;&amp;color("&amp;VLOOKUP(K3,H13:I17,2,FALSE)&amp;"){["&amp;K3&amp;"]};"&amp;L3&amp;"&amp;br;&amp;br;【覚醒後】&amp;br;&amp;color("&amp;VLOOKUP(M3,H13:I17,2,FALSE)&amp;"){["&amp;M3&amp;"]};"&amp;N3&amp;"|【覚醒前】&amp;br;&amp;color("&amp;VLOOKUP(O3,H13:I17,2,FALSE)&amp;"){["&amp;O3&amp;"]};"&amp;P3&amp;"&amp;br;&amp;br;【覚醒後】&amp;br;&amp;color("&amp;VLOOKUP(Q3,H13:I17,2,FALSE)&amp;"){["&amp;Q3&amp;"]};"&amp;R3&amp;"|"</f>
        <v>|No.手入力|[[&amp;ref(アイドル図鑑/【愛の手料理】天音愛.jpg,,20%);&gt;【愛の手料理】天音愛]]|[[&amp;ref(アイドル図鑑/[覚醒]【愛の手料理】天音愛.jpg,,20%);&gt;【愛の手料理】天音愛]]|[[【愛の手料理】天音愛]]|&amp;color(#ff99cc){ラブリー};|UR|18|普通|【覚醒前】&amp;br;&amp;color(#570D86){[艶]};愛のお手製カレー&amp;br;&amp;br;【覚醒後】&amp;br;&amp;color(#3ABC3C){[話]};歌ってウインク[極]|【覚醒前】&amp;br;&amp;color(#FF9900){[演]};神様おねがいっ♪&amp;br;&amp;br;【覚醒後】&amp;br;&amp;color(#570D86){[艶]};ナイスな不調和|【覚醒前】&amp;br;&amp;color(#0bd1fe){[踊]};あたしは味方&amp;br;&amp;br;【覚醒後】&amp;br;&amp;color(#E81717){[歌]};キラメキ全開[中]|</v>
      </c>
    </row>
    <row r="39" spans="1:15" x14ac:dyDescent="0.15">
      <c r="A39" s="1">
        <v>3</v>
      </c>
      <c r="B39" s="13" t="s">
        <v>2484</v>
      </c>
      <c r="C39" s="37" t="str">
        <f>"|No.手入力|[[&amp;ref(アイドル図鑑/"&amp;G10&amp;".jpg,,20%);&gt;"&amp;G10&amp;"]]|-|[["&amp;G10&amp;"]]|&amp;color("&amp;VLOOKUP(C3,H10:I12,2,FALSE)&amp;"){"&amp;C3&amp;"};|"&amp;D3&amp;"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No.手入力|[[&amp;ref(アイドル図鑑/【愛の手料理】天音愛.jpg,,20%);&gt;【愛の手料理】天音愛]]|-|[[【愛の手料理】天音愛]]|&amp;color(#ff99cc){ラブリー};|UR|18|普通|&amp;color(#570D86){[艶]};愛のお手製カレー|&amp;color(#FF9900){[演]};神様おねがいっ♪|&amp;color(#0bd1fe){[踊]};あたしは味方|</v>
      </c>
    </row>
    <row r="40" spans="1:15" x14ac:dyDescent="0.15">
      <c r="A40" s="1">
        <v>4</v>
      </c>
      <c r="B40" s="13" t="s">
        <v>2410</v>
      </c>
      <c r="C40" s="37" t="str">
        <f>"|No.手入力|[[&amp;ref(アイドル図鑑/"&amp;G10&amp;".jpg,,20%);&gt;"&amp;G10&amp;"]]|[[&amp;ref(アイドル図鑑/[覚醒]"&amp;G10&amp;".jpg,,20%);&gt;"&amp;G10&amp;"]]|[["&amp;G10&amp;"]]|&amp;color("&amp;VLOOKUP(C3,H10:I12,2,FALSE)&amp;"){"&amp;C3&amp;"};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No.手入力|[[&amp;ref(アイドル図鑑/【愛の手料理】天音愛.jpg,,20%);&gt;【愛の手料理】天音愛]]|[[&amp;ref(アイドル図鑑/[覚醒]【愛の手料理】天音愛.jpg,,20%);&gt;【愛の手料理】天音愛]]|[[【愛の手料理】天音愛]]|&amp;color(#ff99cc){ラブリー};|18|普通|&amp;color(#570D86){[艶]};愛のお手製カレー|&amp;color(#FF9900){[演]};神様おねがいっ♪|&amp;color(#0bd1fe){[踊]};あたしは味方|</v>
      </c>
    </row>
    <row r="41" spans="1:15" x14ac:dyDescent="0.15">
      <c r="A41" s="1">
        <v>5</v>
      </c>
      <c r="B41" s="13" t="s">
        <v>2411</v>
      </c>
      <c r="C41" s="37" t="str">
        <f>"|No.手入力|[[&amp;ref(アイドル図鑑/"&amp;G10&amp;".jpg,,20%);&gt;"&amp;G10&amp;"]]|[[&amp;ref(アイドル図鑑/[覚醒]"&amp;G10&amp;".jpg,,20%);&gt;"&amp;G10&amp;"]]|[["&amp;G10&amp;"]]|&amp;color("&amp;VLOOKUP(C3,H10:I12,2,FALSE)&amp;"){"&amp;C3&amp;"};|"&amp;E3&amp;"|"&amp;F3&amp;"|【覚醒前】&amp;br;&amp;color("&amp;VLOOKUP(G3,H13:I17,2,FALSE)&amp;"){["&amp;G3&amp;"]};"&amp;H3&amp;"&amp;br;&amp;br;【覚醒後】&amp;br;&amp;color("&amp;VLOOKUP(I3,H13:I17,2,FALSE)&amp;"){["&amp;I3&amp;"]};"&amp;J3&amp;"|【覚醒前】&amp;br;&amp;color("&amp;VLOOKUP(K3,H13:I17,2,FALSE)&amp;"){["&amp;K3&amp;"]};"&amp;L3&amp;"&amp;br;&amp;br;【覚醒後】&amp;br;&amp;color("&amp;VLOOKUP(M3,H13:I17,2,FALSE)&amp;"){["&amp;M3&amp;"]};"&amp;N3&amp;"|【覚醒前】&amp;br;&amp;color("&amp;VLOOKUP(O3,H13:I17,2,FALSE)&amp;"){["&amp;O3&amp;"]};"&amp;P3&amp;"&amp;br;&amp;br;【覚醒後】&amp;br;&amp;color("&amp;VLOOKUP(Q3,H13:I17,2,FALSE)&amp;"){["&amp;Q3&amp;"]};"&amp;R3&amp;"|"</f>
        <v>|No.手入力|[[&amp;ref(アイドル図鑑/【愛の手料理】天音愛.jpg,,20%);&gt;【愛の手料理】天音愛]]|[[&amp;ref(アイドル図鑑/[覚醒]【愛の手料理】天音愛.jpg,,20%);&gt;【愛の手料理】天音愛]]|[[【愛の手料理】天音愛]]|&amp;color(#ff99cc){ラブリー};|18|普通|【覚醒前】&amp;br;&amp;color(#570D86){[艶]};愛のお手製カレー&amp;br;&amp;br;【覚醒後】&amp;br;&amp;color(#3ABC3C){[話]};歌ってウインク[極]|【覚醒前】&amp;br;&amp;color(#FF9900){[演]};神様おねがいっ♪&amp;br;&amp;br;【覚醒後】&amp;br;&amp;color(#570D86){[艶]};ナイスな不調和|【覚醒前】&amp;br;&amp;color(#0bd1fe){[踊]};あたしは味方&amp;br;&amp;br;【覚醒後】&amp;br;&amp;color(#E81717){[歌]};キラメキ全開[中]|</v>
      </c>
    </row>
    <row r="42" spans="1:15" x14ac:dyDescent="0.15">
      <c r="A42" s="1">
        <v>6</v>
      </c>
      <c r="B42" s="13" t="s">
        <v>2485</v>
      </c>
      <c r="C42" s="37" t="str">
        <f>"|No.手入力|[[&amp;ref(アイドル図鑑/"&amp;G10&amp;".jpg,,20%);&gt;"&amp;G10&amp;"]]|[["&amp;G10&amp;"]]|&amp;color("&amp;VLOOKUP(C3,H10:I12,2,FALSE)&amp;"){"&amp;C3&amp;"};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No.手入力|[[&amp;ref(アイドル図鑑/【愛の手料理】天音愛.jpg,,20%);&gt;【愛の手料理】天音愛]]|[[【愛の手料理】天音愛]]|&amp;color(#ff99cc){ラブリー};|18|普通|&amp;color(#570D86){[艶]};愛のお手製カレー|&amp;color(#FF9900){[演]};神様おねがいっ♪|&amp;color(#0bd1fe){[踊]};あたしは味方|</v>
      </c>
    </row>
    <row r="43" spans="1:15" x14ac:dyDescent="0.15">
      <c r="A43" s="1">
        <v>7</v>
      </c>
      <c r="B43" s="13" t="s">
        <v>2412</v>
      </c>
      <c r="C43" s="37" t="str">
        <f>"|[覚醒][["&amp;G10&amp;"]]|~ |&amp;color("&amp;VLOOKUP(G3,H13:I17,2,FALSE)&amp;"){["&amp;G3&amp;"]};"&amp;H3&amp;"|&amp;color("&amp;VLOOKUP(I3,H13:I17,2,FALSE)&amp;"){["&amp;I3&amp;"]};"&amp;J3&amp;"|~ |&amp;color("&amp;VLOOKUP(K3,H13:I17,2,FALSE)&amp;"){["&amp;K3&amp;"]};"&amp;L3&amp;"|&amp;color("&amp;VLOOKUP(M3,H13:I17,2,FALSE)&amp;"){["&amp;M3&amp;"]};"&amp;N3&amp;"|~ |&amp;color("&amp;VLOOKUP(O3,H13:I17,2,FALSE)&amp;"){["&amp;O3&amp;"]};"&amp;P3&amp;"|&amp;color("&amp;VLOOKUP(Q3,H13:I17,2,FALSE)&amp;"){["&amp;Q3&amp;"]};"&amp;R3&amp;"|"</f>
        <v>|[覚醒][[【愛の手料理】天音愛]]|~ |&amp;color(#570D86){[艶]};愛のお手製カレー|&amp;color(#3ABC3C){[話]};歌ってウインク[極]|~ |&amp;color(#FF9900){[演]};神様おねがいっ♪|&amp;color(#570D86){[艶]};ナイスな不調和|~ |&amp;color(#0bd1fe){[踊]};あたしは味方|&amp;color(#E81717){[歌]};キラメキ全開[中]|</v>
      </c>
    </row>
    <row r="44" spans="1:15" x14ac:dyDescent="0.15">
      <c r="A44" s="1">
        <v>8</v>
      </c>
      <c r="B44" s="13" t="s">
        <v>2489</v>
      </c>
      <c r="C44" s="37" t="str">
        <f>"**"&amp;LEFT(G10,FIND("】",G10))</f>
        <v>**【愛の手料理】</v>
      </c>
    </row>
    <row r="45" spans="1:15" x14ac:dyDescent="0.15">
      <c r="C45" s="37" t="s">
        <v>2419</v>
      </c>
    </row>
    <row r="46" spans="1:15" x14ac:dyDescent="0.15">
      <c r="C46" s="37" t="s">
        <v>2420</v>
      </c>
    </row>
    <row r="47" spans="1:15" x14ac:dyDescent="0.15">
      <c r="A47" s="1">
        <v>9</v>
      </c>
      <c r="B47" s="13" t="s">
        <v>2486</v>
      </c>
      <c r="C47" s="37" t="str">
        <f>"|[["&amp;G10&amp;"]]|&amp;color("&amp;VLOOKUP(C3,H10:I12,2,FALSE)&amp;"){"&amp;C3&amp;"};|"&amp;D3&amp;"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|[[【愛の手料理】天音愛]]|&amp;color(#ff99cc){ラブリー};|UR|18|普通|&amp;color(#570D86){[艶]};愛のお手製カレー|&amp;color(#FF9900){[演]};神様おねがいっ♪|&amp;color(#0bd1fe){[踊]};あたしは味方|</v>
      </c>
    </row>
    <row r="48" spans="1:15" x14ac:dyDescent="0.15">
      <c r="A48" s="1">
        <v>10</v>
      </c>
      <c r="B48" s="13" t="s">
        <v>2487</v>
      </c>
      <c r="C48" s="37" t="str">
        <f>"|[["&amp;G10&amp;"]]|&amp;color("&amp;VLOOKUP(C3,H10:I12,2,FALSE)&amp;"){"&amp;C3&amp;"};|"&amp;D3&amp;"|"&amp;E3&amp;"|"&amp;F3&amp;"|【覚醒前】&amp;br;&amp;color("&amp;VLOOKUP(G3,H13:I17,2,FALSE)&amp;"){["&amp;G3&amp;"]};"&amp;H3&amp;"&amp;br;&amp;br;【覚醒後】&amp;br;&amp;color("&amp;VLOOKUP(I3,H13:I17,2,FALSE)&amp;"){["&amp;I3&amp;"]};"&amp;J3&amp;"|【覚醒前】&amp;br;&amp;color("&amp;VLOOKUP(K3,H13:I17,2,FALSE)&amp;"){["&amp;K3&amp;"]};"&amp;L3&amp;"&amp;br;&amp;br;【覚醒後】&amp;br;&amp;color("&amp;VLOOKUP(M3,H13:I17,2,FALSE)&amp;"){["&amp;M3&amp;"]};"&amp;N3&amp;"|【覚醒前】&amp;br;&amp;color("&amp;VLOOKUP(O3,H13:I17,2,FALSE)&amp;"){["&amp;O3&amp;"]};"&amp;P3&amp;"&amp;br;&amp;br;【覚醒後】&amp;br;&amp;color("&amp;VLOOKUP(Q3,H13:I17,2,FALSE)&amp;"){["&amp;Q3&amp;"]};"&amp;R3&amp;"|"</f>
        <v>|[[【愛の手料理】天音愛]]|&amp;color(#ff99cc){ラブリー};|UR|18|普通|【覚醒前】&amp;br;&amp;color(#570D86){[艶]};愛のお手製カレー&amp;br;&amp;br;【覚醒後】&amp;br;&amp;color(#3ABC3C){[話]};歌ってウインク[極]|【覚醒前】&amp;br;&amp;color(#FF9900){[演]};神様おねがいっ♪&amp;br;&amp;br;【覚醒後】&amp;br;&amp;color(#570D86){[艶]};ナイスな不調和|【覚醒前】&amp;br;&amp;color(#0bd1fe){[踊]};あたしは味方&amp;br;&amp;br;【覚醒後】&amp;br;&amp;color(#E81717){[歌]};キラメキ全開[中]|</v>
      </c>
    </row>
    <row r="49" spans="1:15" x14ac:dyDescent="0.15">
      <c r="A49" s="1">
        <v>11</v>
      </c>
      <c r="B49" s="13" t="s">
        <v>2488</v>
      </c>
      <c r="C49" s="37" t="str">
        <f>"|No.手入力|[["&amp;G10&amp;"]]|&amp;color("&amp;VLOOKUP(C3,H10:I12,2,FALSE)&amp;"){"&amp;C3&amp;"};|"&amp;D3&amp;"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|No.手入力|[[【愛の手料理】天音愛]]|&amp;color(#ff99cc){ラブリー};|UR|18|普通|&amp;color(#570D86){[艶]};愛のお手製カレー|&amp;color(#FF9900){[演]};神様おねがいっ♪|&amp;color(#0bd1fe){[踊]};あたしは味方|</v>
      </c>
    </row>
    <row r="50" spans="1:15" x14ac:dyDescent="0.15">
      <c r="A50" s="1">
        <v>12</v>
      </c>
      <c r="B50" s="13" t="s">
        <v>2421</v>
      </c>
      <c r="C50" s="37" t="str">
        <f>"|No.手入力|[["&amp;G10&amp;"]]|&amp;color("&amp;VLOOKUP(C3,H10:I12,2,FALSE)&amp;"){"&amp;C3&amp;"};|"&amp;D3&amp;"|"&amp;E3&amp;"|"&amp;F3&amp;"|【覚醒前】&amp;br;&amp;color("&amp;VLOOKUP(G3,H13:I17,2,FALSE)&amp;"){["&amp;G3&amp;"]};"&amp;H3&amp;"&amp;br;&amp;br;【覚醒後】&amp;br;&amp;color("&amp;VLOOKUP(I3,H13:I17,2,FALSE)&amp;"){["&amp;I3&amp;"]};"&amp;J3&amp;"|【覚醒前】&amp;br;&amp;color("&amp;VLOOKUP(K3,H13:I17,2,FALSE)&amp;"){["&amp;K3&amp;"]};"&amp;L3&amp;"&amp;br;&amp;br;【覚醒後】&amp;br;&amp;color("&amp;VLOOKUP(M3,H13:I17,2,FALSE)&amp;"){["&amp;M3&amp;"]};"&amp;N3&amp;"|【覚醒前】&amp;br;&amp;color("&amp;VLOOKUP(O3,H13:I17,2,FALSE)&amp;"){["&amp;O3&amp;"]};"&amp;P3&amp;"&amp;br;&amp;br;【覚醒後】&amp;br;&amp;color("&amp;VLOOKUP(Q3,H13:I17,2,FALSE)&amp;"){["&amp;Q3&amp;"]};"&amp;R3&amp;"|"</f>
        <v>|No.手入力|[[【愛の手料理】天音愛]]|&amp;color(#ff99cc){ラブリー};|UR|18|普通|【覚醒前】&amp;br;&amp;color(#570D86){[艶]};愛のお手製カレー&amp;br;&amp;br;【覚醒後】&amp;br;&amp;color(#3ABC3C){[話]};歌ってウインク[極]|【覚醒前】&amp;br;&amp;color(#FF9900){[演]};神様おねがいっ♪&amp;br;&amp;br;【覚醒後】&amp;br;&amp;color(#570D86){[艶]};ナイスな不調和|【覚醒前】&amp;br;&amp;color(#0bd1fe){[踊]};あたしは味方&amp;br;&amp;br;【覚醒後】&amp;br;&amp;color(#E81717){[歌]};キラメキ全開[中]|</v>
      </c>
    </row>
    <row r="51" spans="1:15" x14ac:dyDescent="0.15">
      <c r="A51" s="1">
        <v>13</v>
      </c>
      <c r="B51" s="13" t="s">
        <v>2423</v>
      </c>
      <c r="C51" s="37" t="str">
        <f>"|No.手入力||[[&amp;ref(アイドル図鑑/"&amp;G10&amp;".jpg,,20%);&gt;"&amp;G10&amp;"]]|[[&amp;ref(アイドル図鑑/[覚醒]"&amp;G10&amp;".jpg,,20%);&gt;"&amp;G10&amp;"]]|[["&amp;G10&amp;"]]|&amp;color("&amp;VLOOKUP(C3,H10:I12,2,FALSE)&amp;"){"&amp;C3&amp;"};|"&amp;D3&amp;"|"&amp;E3&amp;"|"&amp;F3&amp;"|&amp;color("&amp;VLOOKUP(G3,H13:I17,2,FALSE)&amp;"){["&amp;G3&amp;"]};"&amp;H3&amp;"|&amp;color("&amp;VLOOKUP(K3,H13:I17,2,FALSE)&amp;"){["&amp;K3&amp;"]};"&amp;L3&amp;"|&amp;color("&amp;VLOOKUP(O3,H13:I17,2,FALSE)&amp;"){["&amp;O3&amp;"]};"&amp;P3&amp;"|"</f>
        <v>|No.手入力||[[&amp;ref(アイドル図鑑/【愛の手料理】天音愛.jpg,,20%);&gt;【愛の手料理】天音愛]]|[[&amp;ref(アイドル図鑑/[覚醒]【愛の手料理】天音愛.jpg,,20%);&gt;【愛の手料理】天音愛]]|[[【愛の手料理】天音愛]]|&amp;color(#ff99cc){ラブリー};|UR|18|普通|&amp;color(#570D86){[艶]};愛のお手製カレー|&amp;color(#FF9900){[演]};神様おねがいっ♪|&amp;color(#0bd1fe){[踊]};あたしは味方|</v>
      </c>
    </row>
    <row r="52" spans="1:15" x14ac:dyDescent="0.15">
      <c r="A52" s="1">
        <v>14</v>
      </c>
      <c r="B52" s="13" t="s">
        <v>2424</v>
      </c>
      <c r="C52" s="37" t="str">
        <f>"|No.手入力||[[&amp;ref(アイドル図鑑/"&amp;G10&amp;".jpg,,20%);&gt;"&amp;G10&amp;"]]|[[&amp;ref(アイドル図鑑/[覚醒]"&amp;G10&amp;".jpg,,20%);&gt;"&amp;G10&amp;"]]|[["&amp;G10&amp;"]]|&amp;color("&amp;VLOOKUP(C3,H10:I12,2,FALSE)&amp;"){"&amp;C3&amp;"};|"&amp;D3&amp;"|"&amp;E3&amp;"|"&amp;F3&amp;"|【覚醒前】&amp;br;&amp;color("&amp;VLOOKUP(G3,H13:I17,2,FALSE)&amp;"){["&amp;G3&amp;"]};"&amp;H3&amp;"&amp;br;&amp;br;【覚醒後】&amp;br;&amp;color("&amp;VLOOKUP(I3,H13:I17,2,FALSE)&amp;"){["&amp;I3&amp;"]};"&amp;J3&amp;"|【覚醒前】&amp;br;&amp;color("&amp;VLOOKUP(K3,H13:I17,2,FALSE)&amp;"){["&amp;K3&amp;"]};"&amp;L3&amp;"&amp;br;&amp;br;【覚醒後】&amp;br;&amp;color("&amp;VLOOKUP(M3,H13:I17,2,FALSE)&amp;"){["&amp;M3&amp;"]};"&amp;N3&amp;"|【覚醒前】&amp;br;&amp;color("&amp;VLOOKUP(O3,H13:I17,2,FALSE)&amp;"){["&amp;O3&amp;"]};"&amp;P3&amp;"&amp;br;&amp;br;【覚醒後】&amp;br;&amp;color("&amp;VLOOKUP(Q3,H13:I17,2,FALSE)&amp;"){["&amp;Q3&amp;"]};"&amp;R3&amp;"|"</f>
        <v>|No.手入力||[[&amp;ref(アイドル図鑑/【愛の手料理】天音愛.jpg,,20%);&gt;【愛の手料理】天音愛]]|[[&amp;ref(アイドル図鑑/[覚醒]【愛の手料理】天音愛.jpg,,20%);&gt;【愛の手料理】天音愛]]|[[【愛の手料理】天音愛]]|&amp;color(#ff99cc){ラブリー};|UR|18|普通|【覚醒前】&amp;br;&amp;color(#570D86){[艶]};愛のお手製カレー&amp;br;&amp;br;【覚醒後】&amp;br;&amp;color(#3ABC3C){[話]};歌ってウインク[極]|【覚醒前】&amp;br;&amp;color(#FF9900){[演]};神様おねがいっ♪&amp;br;&amp;br;【覚醒後】&amp;br;&amp;color(#570D86){[艶]};ナイスな不調和|【覚醒前】&amp;br;&amp;color(#0bd1fe){[踊]};あたしは味方&amp;br;&amp;br;【覚醒後】&amp;br;&amp;color(#E81717){[歌]};キラメキ全開[中]|</v>
      </c>
    </row>
    <row r="53" spans="1:15" x14ac:dyDescent="0.15">
      <c r="B53" s="1" t="s">
        <v>2422</v>
      </c>
    </row>
    <row r="55" spans="1:15" x14ac:dyDescent="0.15">
      <c r="A55" s="1">
        <v>15</v>
      </c>
      <c r="B55" s="13" t="s">
        <v>2504</v>
      </c>
      <c r="E55" s="13" t="s">
        <v>2505</v>
      </c>
      <c r="K55" s="13" t="s">
        <v>2483</v>
      </c>
      <c r="O55" s="1" t="s">
        <v>2474</v>
      </c>
    </row>
    <row r="56" spans="1:15" x14ac:dyDescent="0.15">
      <c r="A56" s="7" t="s">
        <v>2470</v>
      </c>
      <c r="B56" s="37" t="str">
        <f>"*"&amp;G10&amp;"("&amp;VLOOKUP(G11,プロフィール!C:F,2,FALSE)&amp;":"&amp;VLOOKUP(G11,プロフィール!C:F,3,FALSE)&amp;")"</f>
        <v>*【愛の手料理】天音愛(あまねあい:Ai Amane)</v>
      </c>
      <c r="D56" s="7" t="s">
        <v>2470</v>
      </c>
      <c r="E56" s="37" t="str">
        <f>"*"&amp;G10&amp;"("&amp;VLOOKUP(G11,プロフィール!C:F,2,FALSE)&amp;":"&amp;VLOOKUP(G11,プロフィール!C:F,3,FALSE)&amp;")"</f>
        <v>*【愛の手料理】天音愛(あまねあい:Ai Amane)</v>
      </c>
      <c r="F56" s="39"/>
      <c r="G56" s="39"/>
      <c r="H56" s="39"/>
      <c r="I56" s="1" t="s">
        <v>2474</v>
      </c>
      <c r="J56" s="7" t="s">
        <v>2470</v>
      </c>
      <c r="K56" s="37" t="str">
        <f>"*"&amp;G10&amp;"("&amp;VLOOKUP(G11,プロフィール!C:F,2,FALSE)&amp;":"&amp;VLOOKUP(G11,プロフィール!C:F,3,FALSE)&amp;")"</f>
        <v>*【愛の手料理】天音愛(あまねあい:Ai Amane)</v>
      </c>
      <c r="L56" s="39"/>
      <c r="M56" s="39"/>
      <c r="O56" s="1" t="s">
        <v>2474</v>
      </c>
    </row>
    <row r="57" spans="1:15" x14ac:dyDescent="0.15">
      <c r="B57" s="37"/>
      <c r="D57" s="1" t="s">
        <v>2467</v>
      </c>
      <c r="E57" s="37"/>
      <c r="F57" s="39"/>
      <c r="G57" s="39"/>
      <c r="H57" s="39"/>
      <c r="J57" s="1" t="s">
        <v>2474</v>
      </c>
      <c r="K57" s="37"/>
      <c r="L57" s="39"/>
      <c r="M57" s="39"/>
      <c r="O57" s="1" t="s">
        <v>2474</v>
      </c>
    </row>
    <row r="58" spans="1:15" x14ac:dyDescent="0.15">
      <c r="B58" s="37" t="str">
        <f>"|&gt;|&gt;|&gt;|&gt;|&gt;|&gt;|~No. - |"</f>
        <v>|&gt;|&gt;|&gt;|&gt;|&gt;|&gt;|~No. - |</v>
      </c>
      <c r="D58" s="1" t="s">
        <v>2467</v>
      </c>
      <c r="E58" s="37" t="str">
        <f>"|&gt;|&gt;|&gt;|&gt;|&gt;|&gt;|~No. - |"</f>
        <v>|&gt;|&gt;|&gt;|&gt;|&gt;|&gt;|~No. - |</v>
      </c>
      <c r="F58" s="39"/>
      <c r="G58" s="39"/>
      <c r="H58" s="39"/>
      <c r="J58" s="1" t="s">
        <v>2474</v>
      </c>
      <c r="K58" s="37" t="str">
        <f>"|&gt;|&gt;|&gt;|&gt;|&gt;|~No. - |"</f>
        <v>|&gt;|&gt;|&gt;|&gt;|&gt;|~No. - |</v>
      </c>
      <c r="L58" s="39"/>
      <c r="M58" s="39"/>
      <c r="O58" s="1" t="s">
        <v>2474</v>
      </c>
    </row>
    <row r="59" spans="1:15" x14ac:dyDescent="0.15">
      <c r="B59" s="37" t="s">
        <v>2425</v>
      </c>
      <c r="D59" s="1" t="s">
        <v>2467</v>
      </c>
      <c r="E59" s="37" t="s">
        <v>2425</v>
      </c>
      <c r="F59" s="39"/>
      <c r="G59" s="39"/>
      <c r="H59" s="39"/>
      <c r="J59" s="1" t="s">
        <v>2474</v>
      </c>
      <c r="K59" s="37" t="s">
        <v>2490</v>
      </c>
      <c r="L59" s="39"/>
      <c r="M59" s="39"/>
      <c r="O59" s="1" t="s">
        <v>2474</v>
      </c>
    </row>
    <row r="60" spans="1:15" x14ac:dyDescent="0.15">
      <c r="B60" s="37" t="str">
        <f>"|&gt;|#ref(アイドル図鑑/"&amp;G10&amp;".jpg,,50%);|#ref(アイドル図鑑/[覚醒]"&amp;G10&amp;".jpg,,50%);|&gt;|~レアリティ|&gt;|"&amp;VLOOKUP(D3,J10:K15,2,FALSE)&amp;"|"</f>
        <v>|&gt;|#ref(アイドル図鑑/【愛の手料理】天音愛.jpg,,50%);|#ref(アイドル図鑑/[覚醒]【愛の手料理】天音愛.jpg,,50%);|&gt;|~レアリティ|&gt;|UR|</v>
      </c>
      <c r="D60" s="1" t="s">
        <v>2467</v>
      </c>
      <c r="E60" s="37" t="str">
        <f>"|&gt;|#ref(アイドル図鑑/"&amp;G10&amp;".jpg,,50%);|#ref(アイドル図鑑/[覚醒]"&amp;G10&amp;".jpg,,50%);|&gt;|~レアリティ|&gt;|"&amp;VLOOKUP(D3,J10:K15,2,FALSE)&amp;"|"</f>
        <v>|&gt;|#ref(アイドル図鑑/【愛の手料理】天音愛.jpg,,50%);|#ref(アイドル図鑑/[覚醒]【愛の手料理】天音愛.jpg,,50%);|&gt;|~レアリティ|&gt;|UR|</v>
      </c>
      <c r="F60" s="39"/>
      <c r="G60" s="39"/>
      <c r="H60" s="39"/>
      <c r="J60" s="1" t="s">
        <v>2474</v>
      </c>
      <c r="K60" s="37" t="str">
        <f>"|&gt;|#ref(アイドル図鑑/"&amp;G10&amp;".jpg,,50%);|&gt;|~レアリティ|&gt;|"&amp;VLOOKUP(D3,J10:K15,2,FALSE)&amp;"|"</f>
        <v>|&gt;|#ref(アイドル図鑑/【愛の手料理】天音愛.jpg,,50%);|&gt;|~レアリティ|&gt;|UR|</v>
      </c>
      <c r="L60" s="39"/>
      <c r="M60" s="39"/>
      <c r="O60" s="1" t="s">
        <v>2474</v>
      </c>
    </row>
    <row r="61" spans="1:15" x14ac:dyDescent="0.15">
      <c r="B61" s="37" t="str">
        <f>"|~|~|~|&gt;|~属性|&gt;|"&amp;C3&amp;"|"</f>
        <v>|~|~|~|&gt;|~属性|&gt;|ラブリー|</v>
      </c>
      <c r="D61" s="1" t="s">
        <v>2467</v>
      </c>
      <c r="E61" s="37" t="str">
        <f>"|~|~|~|&gt;|~属性|&gt;|"&amp;C3&amp;"|"</f>
        <v>|~|~|~|&gt;|~属性|&gt;|ラブリー|</v>
      </c>
      <c r="F61" s="39"/>
      <c r="G61" s="39"/>
      <c r="H61" s="39"/>
      <c r="J61" s="1" t="s">
        <v>2474</v>
      </c>
      <c r="K61" s="37" t="str">
        <f>"|~|~|&gt;|~属性|&gt;|"&amp;C3&amp;"|"</f>
        <v>|~|~|&gt;|~属性|&gt;|ラブリー|</v>
      </c>
      <c r="L61" s="39"/>
      <c r="M61" s="39"/>
      <c r="O61" s="1" t="s">
        <v>2474</v>
      </c>
    </row>
    <row r="62" spans="1:15" x14ac:dyDescent="0.15">
      <c r="B62" s="37" t="str">
        <f>"|~|~|~|&gt;|~成長ﾀｲﾌﾟ|&gt;|"&amp;F3&amp;"|"</f>
        <v>|~|~|~|&gt;|~成長ﾀｲﾌﾟ|&gt;|普通|</v>
      </c>
      <c r="D62" s="1" t="s">
        <v>2467</v>
      </c>
      <c r="E62" s="37" t="str">
        <f>"|~|~|~|&gt;|~成長ﾀｲﾌﾟ|&gt;|"&amp;F3&amp;"|"</f>
        <v>|~|~|~|&gt;|~成長ﾀｲﾌﾟ|&gt;|普通|</v>
      </c>
      <c r="F62" s="39"/>
      <c r="G62" s="39"/>
      <c r="H62" s="39"/>
      <c r="J62" s="1" t="s">
        <v>2474</v>
      </c>
      <c r="K62" s="37" t="str">
        <f>"|~|~|&gt;|~成長ﾀｲﾌﾟ|&gt;|"&amp;F3&amp;"|"</f>
        <v>|~|~|&gt;|~成長ﾀｲﾌﾟ|&gt;|普通|</v>
      </c>
      <c r="L62" s="39"/>
      <c r="M62" s="39"/>
      <c r="O62" s="1" t="s">
        <v>2474</v>
      </c>
    </row>
    <row r="63" spans="1:15" x14ac:dyDescent="0.15">
      <c r="B63" s="37" t="str">
        <f>"|~|~|~|&gt;|~コスト|&gt;|"&amp;E3&amp;"|"</f>
        <v>|~|~|~|&gt;|~コスト|&gt;|18|</v>
      </c>
      <c r="D63" s="1" t="s">
        <v>2467</v>
      </c>
      <c r="E63" s="37" t="str">
        <f>"|~|~|~|&gt;|~コスト|&gt;|"&amp;E3&amp;"|"</f>
        <v>|~|~|~|&gt;|~コスト|&gt;|18|</v>
      </c>
      <c r="F63" s="39"/>
      <c r="G63" s="39"/>
      <c r="H63" s="39"/>
      <c r="J63" s="1" t="s">
        <v>2474</v>
      </c>
      <c r="K63" s="37" t="str">
        <f>"|~|~|&gt;|~コスト|&gt;|"&amp;E3&amp;"|"</f>
        <v>|~|~|&gt;|~コスト|&gt;|18|</v>
      </c>
      <c r="L63" s="39"/>
      <c r="M63" s="39"/>
      <c r="O63" s="1" t="s">
        <v>2474</v>
      </c>
    </row>
    <row r="64" spans="1:15" x14ac:dyDescent="0.15">
      <c r="B64" s="37" t="s">
        <v>2426</v>
      </c>
      <c r="D64" s="1" t="s">
        <v>2467</v>
      </c>
      <c r="E64" s="37" t="s">
        <v>2475</v>
      </c>
      <c r="F64" s="39"/>
      <c r="G64" s="39"/>
      <c r="H64" s="39"/>
      <c r="J64" s="1" t="s">
        <v>2474</v>
      </c>
      <c r="K64" s="37" t="s">
        <v>2503</v>
      </c>
      <c r="L64" s="39"/>
      <c r="M64" s="39"/>
      <c r="O64" s="1" t="s">
        <v>2474</v>
      </c>
    </row>
    <row r="65" spans="2:15" x14ac:dyDescent="0.15">
      <c r="B65" s="37" t="str">
        <f>"|~|~|~|&gt;|~攻|"&amp;C6&amp;"|"&amp;C7&amp;"|"</f>
        <v>|~|~|~|&gt;|~攻|4380|20250|</v>
      </c>
      <c r="D65" s="1" t="s">
        <v>2467</v>
      </c>
      <c r="E65" s="37" t="str">
        <f>"|~|~|~|&gt;|~攻|"&amp;C6&amp;"|"&amp;C7&amp;"|"</f>
        <v>|~|~|~|&gt;|~攻|4380|20250|</v>
      </c>
      <c r="F65" s="39"/>
      <c r="G65" s="39"/>
      <c r="H65" s="39"/>
      <c r="J65" s="1" t="s">
        <v>2474</v>
      </c>
      <c r="K65" s="37" t="str">
        <f>"|~|~|&gt;|~攻|"&amp;C6&amp;"|"&amp;C7&amp;"|"</f>
        <v>|~|~|&gt;|~攻|4380|20250|</v>
      </c>
      <c r="L65" s="39"/>
      <c r="M65" s="39"/>
      <c r="O65" s="1" t="s">
        <v>2474</v>
      </c>
    </row>
    <row r="66" spans="2:15" x14ac:dyDescent="0.15">
      <c r="B66" s="37" t="str">
        <f>"|~|~|~|&gt;|~守|"&amp;D6&amp;"|"&amp;D7&amp;"|"</f>
        <v>|~|~|~|&gt;|~守|4380|20250|</v>
      </c>
      <c r="D66" s="1" t="s">
        <v>2467</v>
      </c>
      <c r="E66" s="37" t="str">
        <f>"|~|~|~|&gt;|~守|"&amp;D6&amp;"|"&amp;D7&amp;"|"</f>
        <v>|~|~|~|&gt;|~守|4380|20250|</v>
      </c>
      <c r="F66" s="39"/>
      <c r="G66" s="39"/>
      <c r="H66" s="39"/>
      <c r="J66" s="1" t="s">
        <v>2474</v>
      </c>
      <c r="K66" s="37" t="str">
        <f>"|~|~|&gt;|~守|"&amp;D6&amp;"|"&amp;D7&amp;"|"</f>
        <v>|~|~|&gt;|~守|4380|20250|</v>
      </c>
      <c r="L66" s="39"/>
      <c r="M66" s="39"/>
      <c r="O66" s="1" t="s">
        <v>2474</v>
      </c>
    </row>
    <row r="67" spans="2:15" x14ac:dyDescent="0.15">
      <c r="B67" s="37" t="str">
        <f>"|~|~|~|&gt;|~特攻|"&amp;E6&amp;"|"&amp;E7&amp;"|"</f>
        <v>|~|~|~|&gt;|~特攻|4100|18945|</v>
      </c>
      <c r="D67" s="1" t="s">
        <v>2467</v>
      </c>
      <c r="E67" s="37" t="str">
        <f>"|~|~|~|&gt;|~特攻|"&amp;E6&amp;"|"&amp;E7&amp;"|"</f>
        <v>|~|~|~|&gt;|~特攻|4100|18945|</v>
      </c>
      <c r="F67" s="39"/>
      <c r="G67" s="39"/>
      <c r="H67" s="39"/>
      <c r="J67" s="1" t="s">
        <v>2474</v>
      </c>
      <c r="K67" s="37" t="str">
        <f>"|~|~|&gt;|~特攻|"&amp;E6&amp;"|"&amp;E7&amp;"|"</f>
        <v>|~|~|&gt;|~特攻|4100|18945|</v>
      </c>
      <c r="L67" s="39"/>
      <c r="M67" s="39"/>
      <c r="O67" s="1" t="s">
        <v>2474</v>
      </c>
    </row>
    <row r="68" spans="2:15" x14ac:dyDescent="0.15">
      <c r="B68" s="37" t="str">
        <f>"|~|~|~|&gt;|~特守|"&amp;F6&amp;"|"&amp;F7&amp;"|"</f>
        <v>|~|~|~|&gt;|~特守|4100|18945|</v>
      </c>
      <c r="D68" s="1" t="s">
        <v>2467</v>
      </c>
      <c r="E68" s="37" t="str">
        <f>"|~|~|~|&gt;|~特守|"&amp;F6&amp;"|"&amp;F7&amp;"|"</f>
        <v>|~|~|~|&gt;|~特守|4100|18945|</v>
      </c>
      <c r="F68" s="39"/>
      <c r="G68" s="39"/>
      <c r="H68" s="39"/>
      <c r="J68" s="1" t="s">
        <v>2474</v>
      </c>
      <c r="K68" s="37" t="str">
        <f>"|~|~|&gt;|~特守|"&amp;F6&amp;"|"&amp;F7&amp;"|"</f>
        <v>|~|~|&gt;|~特守|4100|18945|</v>
      </c>
      <c r="L68" s="39"/>
      <c r="M68" s="39"/>
      <c r="O68" s="1" t="s">
        <v>2474</v>
      </c>
    </row>
    <row r="69" spans="2:15" x14ac:dyDescent="0.15">
      <c r="B69" s="37" t="s">
        <v>2427</v>
      </c>
      <c r="D69" s="1" t="s">
        <v>2467</v>
      </c>
      <c r="E69" s="37" t="s">
        <v>2476</v>
      </c>
      <c r="F69" s="39"/>
      <c r="G69" s="39"/>
      <c r="H69" s="39"/>
      <c r="J69" s="1" t="s">
        <v>2474</v>
      </c>
      <c r="K69" s="37" t="s">
        <v>2496</v>
      </c>
      <c r="L69" s="39"/>
      <c r="M69" s="39"/>
      <c r="O69" s="1" t="s">
        <v>2474</v>
      </c>
    </row>
    <row r="70" spans="2:15" x14ac:dyDescent="0.15">
      <c r="B70" s="37" t="s">
        <v>2497</v>
      </c>
      <c r="D70" s="1" t="s">
        <v>2467</v>
      </c>
      <c r="E70" s="37" t="s">
        <v>2477</v>
      </c>
      <c r="F70" s="39"/>
      <c r="G70" s="39"/>
      <c r="H70" s="39"/>
      <c r="J70" s="1" t="s">
        <v>2474</v>
      </c>
      <c r="K70" s="37" t="s">
        <v>2498</v>
      </c>
      <c r="L70" s="39"/>
      <c r="M70" s="39"/>
      <c r="O70" s="1" t="s">
        <v>2474</v>
      </c>
    </row>
    <row r="71" spans="2:15" x14ac:dyDescent="0.15">
      <c r="B71" s="37" t="str">
        <f>"|~フロント|&gt;|"&amp;IF(H3="-","なし","BGCOLOR("&amp;VLOOKUP(N10,L10:M12,2,FALSE)&amp;"):''&amp;color("&amp;VLOOKUP(G3,H13:I17,2,FALSE)&amp;"){["&amp;G3&amp;"]};"&amp;H3&amp;"''")&amp;"|消費ドリP|CENTER:"&amp;IF(H3="-","",D10)&amp;"|使用回数|CENTER:"&amp;IF(H3="-","",E10&amp;"回")&amp;"|"</f>
        <v>|~フロント|&gt;|BGCOLOR(#FFC0CB):''&amp;color(#570D86){[艶]};愛のお手製カレー''|消費ドリP|CENTER:30|使用回数|CENTER:1回|</v>
      </c>
      <c r="D71" s="1" t="s">
        <v>2467</v>
      </c>
      <c r="E71" s="37" t="str">
        <f>"|~フロント|&gt;|"&amp;IF(H3="-","なし","BGCOLOR("&amp;VLOOKUP(N10,L10:M12,2,FALSE)&amp;"):''&amp;color("&amp;VLOOKUP(G3,H13:I17,2,FALSE)&amp;"){["&amp;G3&amp;"]};"&amp;H3&amp;"''")&amp;"|消費ドリP|CENTER:"&amp;IF(H3="-","",D10)&amp;"|使用回数|CENTER:"&amp;IF(H3="-","",E10&amp;"回")&amp;"|"</f>
        <v>|~フロント|&gt;|BGCOLOR(#FFC0CB):''&amp;color(#570D86){[艶]};愛のお手製カレー''|消費ドリP|CENTER:30|使用回数|CENTER:1回|</v>
      </c>
      <c r="F71" s="39"/>
      <c r="G71" s="39"/>
      <c r="H71" s="39"/>
      <c r="J71" s="1" t="s">
        <v>2474</v>
      </c>
      <c r="K71" s="37" t="str">
        <f>"|~フロント|"&amp;IF(H3="-","なし","BGCOLOR("&amp;VLOOKUP(N10,L10:M12,2,FALSE)&amp;"):''&amp;color("&amp;VLOOKUP(G3,H13:I17,2,FALSE)&amp;"){["&amp;G3&amp;"]};"&amp;H3&amp;"''")&amp;"|消費ドリP|CENTER:"&amp;IF(H3="-","",D10)&amp;"|使用回数|CENTER:"&amp;IF(H3="-","",E10&amp;"回")&amp;"|"</f>
        <v>|~フロント|BGCOLOR(#FFC0CB):''&amp;color(#570D86){[艶]};愛のお手製カレー''|消費ドリP|CENTER:30|使用回数|CENTER:1回|</v>
      </c>
      <c r="L71" s="39"/>
      <c r="M71" s="39"/>
      <c r="O71" s="1" t="s">
        <v>2474</v>
      </c>
    </row>
    <row r="72" spans="2:15" x14ac:dyDescent="0.15">
      <c r="B72" s="37" t="str">
        <f>"|効果|&gt;|&gt;|&gt;|&gt;|&gt;|"&amp;IF(H3="-","",O10)&amp;"|"</f>
        <v>|効果|&gt;|&gt;|&gt;|&gt;|&gt;|相手1人に特大アピールして、更に自身の全パラメータが大増加する。&amp;br;レベルが上がるとアピール力と効果が増加する&amp;br;[アクト][相手1人][増加][自身][1回]|</v>
      </c>
      <c r="D72" s="1" t="s">
        <v>2467</v>
      </c>
      <c r="E72" s="37" t="str">
        <f>"|効果|&gt;|&gt;|&gt;|&gt;|&gt;|"&amp;IF(H3="-","",O10)&amp;"|"</f>
        <v>|効果|&gt;|&gt;|&gt;|&gt;|&gt;|相手1人に特大アピールして、更に自身の全パラメータが大増加する。&amp;br;レベルが上がるとアピール力と効果が増加する&amp;br;[アクト][相手1人][増加][自身][1回]|</v>
      </c>
      <c r="F72" s="39"/>
      <c r="G72" s="39"/>
      <c r="H72" s="39"/>
      <c r="J72" s="1" t="s">
        <v>2474</v>
      </c>
      <c r="K72" s="37" t="str">
        <f>"|効果|&gt;|&gt;|&gt;|&gt;|"&amp;IF(H3="-","",O10)&amp;"|"</f>
        <v>|効果|&gt;|&gt;|&gt;|&gt;|相手1人に特大アピールして、更に自身の全パラメータが大増加する。&amp;br;レベルが上がるとアピール力と効果が増加する&amp;br;[アクト][相手1人][増加][自身][1回]|</v>
      </c>
      <c r="L72" s="39"/>
      <c r="M72" s="39"/>
      <c r="O72" s="1" t="s">
        <v>2474</v>
      </c>
    </row>
    <row r="73" spans="2:15" x14ac:dyDescent="0.15">
      <c r="B73" s="37" t="str">
        <f>"|~バック|&gt;|"&amp;IF(L3="-","なし","BGCOLOR("&amp;VLOOKUP(N12,L10:M12,2,FALSE)&amp;"):''&amp;color("&amp;VLOOKUP(K3,H13:I17,2,FALSE)&amp;"){["&amp;K3&amp;"]};"&amp;L3&amp;"''")&amp;"|消費ドリP|CENTER:"&amp;IF(L3="-","",D12)&amp;"|使用回数|CENTER:"&amp;IF(L3="-","",E12&amp;"回")&amp;"|"</f>
        <v>|~バック|&gt;|BGCOLOR(#90EE90):''&amp;color(#FF9900){[演]};神様おねがいっ♪''|消費ドリP|CENTER:25|使用回数|CENTER:1回|</v>
      </c>
      <c r="D73" s="1" t="s">
        <v>2467</v>
      </c>
      <c r="E73" s="37" t="str">
        <f>"|~バック|&gt;|"&amp;IF(L3="-","なし","BGCOLOR("&amp;VLOOKUP(N12,L10:M12,2,FALSE)&amp;"):''&amp;color("&amp;VLOOKUP(K3,H13:I17,2,FALSE)&amp;"){["&amp;K3&amp;"]};"&amp;L3&amp;"''")&amp;"|消費ドリP|CENTER:"&amp;IF(L3="-","",D12)&amp;"|使用回数|CENTER:"&amp;IF(L3="-","",E12&amp;"回")&amp;"|"</f>
        <v>|~バック|&gt;|BGCOLOR(#90EE90):''&amp;color(#FF9900){[演]};神様おねがいっ♪''|消費ドリP|CENTER:25|使用回数|CENTER:1回|</v>
      </c>
      <c r="F73" s="39"/>
      <c r="G73" s="39"/>
      <c r="H73" s="39"/>
      <c r="J73" s="1" t="s">
        <v>2474</v>
      </c>
      <c r="K73" s="37" t="str">
        <f>"|~バック|"&amp;IF(L3="-","なし","BGCOLOR("&amp;VLOOKUP(N12,L10:M12,2,FALSE)&amp;"):''&amp;color("&amp;VLOOKUP(K3,H13:I17,2,FALSE)&amp;"){["&amp;K3&amp;"]};"&amp;L3&amp;"''")&amp;"|消費ドリP|CENTER:"&amp;IF(L3="-","",D12)&amp;"|使用回数|CENTER:"&amp;IF(L3="-","",E12&amp;"回")&amp;"|"</f>
        <v>|~バック|BGCOLOR(#90EE90):''&amp;color(#FF9900){[演]};神様おねがいっ♪''|消費ドリP|CENTER:25|使用回数|CENTER:1回|</v>
      </c>
      <c r="L73" s="39"/>
      <c r="M73" s="39"/>
      <c r="O73" s="1" t="s">
        <v>2474</v>
      </c>
    </row>
    <row r="74" spans="2:15" x14ac:dyDescent="0.15">
      <c r="B74" s="37" t="str">
        <f>"|効果|&gt;|&gt;|&gt;|&gt;|&gt;|"&amp;IF(L3="-","",O12)&amp;"|"</f>
        <v>|効果|&gt;|&gt;|&gt;|&gt;|&gt;|味方全員の単パラメータが特大増加する。&amp;br;味方全員ダウン時には使用不可。&amp;br;レベルが上がると効果が増加する&amp;br;[増加][味方全員][3回]|</v>
      </c>
      <c r="D74" s="1" t="s">
        <v>2467</v>
      </c>
      <c r="E74" s="37" t="str">
        <f>"|効果|&gt;|&gt;|&gt;|&gt;|&gt;|"&amp;IF(L3="-","",O12)&amp;"|"</f>
        <v>|効果|&gt;|&gt;|&gt;|&gt;|&gt;|味方全員の単パラメータが特大増加する。&amp;br;味方全員ダウン時には使用不可。&amp;br;レベルが上がると効果が増加する&amp;br;[増加][味方全員][3回]|</v>
      </c>
      <c r="F74" s="39"/>
      <c r="G74" s="39"/>
      <c r="H74" s="39"/>
      <c r="J74" s="1" t="s">
        <v>2474</v>
      </c>
      <c r="K74" s="37" t="str">
        <f>"|効果|&gt;|&gt;|&gt;|&gt;|"&amp;IF(L3="-","",O12)&amp;"|"</f>
        <v>|効果|&gt;|&gt;|&gt;|&gt;|味方全員の単パラメータが特大増加する。&amp;br;味方全員ダウン時には使用不可。&amp;br;レベルが上がると効果が増加する&amp;br;[増加][味方全員][3回]|</v>
      </c>
      <c r="L74" s="39"/>
      <c r="M74" s="39"/>
      <c r="O74" s="1" t="s">
        <v>2474</v>
      </c>
    </row>
    <row r="75" spans="2:15" x14ac:dyDescent="0.15">
      <c r="B75" s="37" t="str">
        <f>"|~サポート|&gt;|"&amp;IF(P3="-","なし","BGCOLOR("&amp;VLOOKUP(C17,L13:M20,2,FALSE)&amp;"):''&amp;color("&amp;VLOOKUP(O3,H13:I17,2,FALSE)&amp;"){["&amp;O3&amp;"]};"&amp;P3&amp;"''")&amp;"|消費ドリP|CENTER:"&amp;IF(P3="-","",D14)&amp;"|使用回数|CENTER:"&amp;IF(P3="-","",E14)&amp;"|"</f>
        <v>|~サポート|&gt;|BGCOLOR(#FF69B4):''&amp;color(#0bd1fe){[踊]};あたしは味方''|消費ドリP|CENTER:0|使用回数|CENTER:制限なし|</v>
      </c>
      <c r="D75" s="1" t="s">
        <v>2467</v>
      </c>
      <c r="E75" s="37" t="str">
        <f>"|~サポート|&gt;|"&amp;IF(P3="-","なし","BGCOLOR("&amp;VLOOKUP(C17,L13:M20,2,FALSE)&amp;"):''&amp;color("&amp;VLOOKUP(O3,H13:I17,2,FALSE)&amp;"){["&amp;O3&amp;"]};"&amp;P3&amp;"''")&amp;"|消費ドリP|CENTER:"&amp;IF(P3="-","",D14)&amp;"|使用回数|CENTER:"&amp;IF(P3="-","",E14)&amp;"|"</f>
        <v>|~サポート|&gt;|BGCOLOR(#FF69B4):''&amp;color(#0bd1fe){[踊]};あたしは味方''|消費ドリP|CENTER:0|使用回数|CENTER:制限なし|</v>
      </c>
      <c r="F75" s="39"/>
      <c r="G75" s="39"/>
      <c r="H75" s="39"/>
      <c r="J75" s="1" t="s">
        <v>2474</v>
      </c>
      <c r="K75" s="37" t="str">
        <f>"|~サポート|"&amp;IF(P3="-","なし","BGCOLOR("&amp;VLOOKUP(C17,L13:M20,2,FALSE)&amp;"):''&amp;color("&amp;VLOOKUP(O3,H13:I17,2,FALSE)&amp;"){["&amp;O3&amp;"]};"&amp;P3&amp;"''")&amp;"|消費ドリP|CENTER:"&amp;IF(P3="-","",D14)&amp;"|使用回数|CENTER:"&amp;IF(P3="-","",E14)&amp;"|"</f>
        <v>|~サポート|BGCOLOR(#FF69B4):''&amp;color(#0bd1fe){[踊]};あたしは味方''|消費ドリP|CENTER:0|使用回数|CENTER:制限なし|</v>
      </c>
      <c r="L75" s="39"/>
      <c r="M75" s="39"/>
      <c r="O75" s="1" t="s">
        <v>2474</v>
      </c>
    </row>
    <row r="76" spans="2:15" x14ac:dyDescent="0.15">
      <c r="B76" s="37" t="str">
        <f>"|効果|&gt;|&gt;|&gt;|&gt;|&gt;|"&amp;IF(P3="-","",O14)&amp;"|"</f>
        <v>|効果|&gt;|&gt;|&gt;|&gt;|&gt;|一定確率でドリP消費が小減少する。&amp;br;レベルが上がると発動確率が増加する&amp;br;[確率発動][ドリP軽減]|</v>
      </c>
      <c r="D76" s="1" t="s">
        <v>2467</v>
      </c>
      <c r="E76" s="37" t="str">
        <f>"|効果|&gt;|&gt;|&gt;|&gt;|&gt;|"&amp;IF(P3="-","",O14)&amp;"|"</f>
        <v>|効果|&gt;|&gt;|&gt;|&gt;|&gt;|一定確率でドリP消費が小減少する。&amp;br;レベルが上がると発動確率が増加する&amp;br;[確率発動][ドリP軽減]|</v>
      </c>
      <c r="F76" s="39"/>
      <c r="G76" s="39"/>
      <c r="H76" s="39"/>
      <c r="J76" s="1" t="s">
        <v>2474</v>
      </c>
      <c r="K76" s="37" t="str">
        <f>"|効果|&gt;|&gt;|&gt;|&gt;|"&amp;IF(P3="-","",O14)&amp;"|"</f>
        <v>|効果|&gt;|&gt;|&gt;|&gt;|一定確率でドリP消費が小減少する。&amp;br;レベルが上がると発動確率が増加する&amp;br;[確率発動][ドリP軽減]|</v>
      </c>
      <c r="L76" s="39"/>
      <c r="M76" s="39"/>
      <c r="O76" s="1" t="s">
        <v>2474</v>
      </c>
    </row>
    <row r="77" spans="2:15" x14ac:dyDescent="0.25">
      <c r="B77" s="38"/>
      <c r="D77" s="1" t="s">
        <v>2467</v>
      </c>
      <c r="E77" s="37" t="s">
        <v>2478</v>
      </c>
      <c r="F77" s="39"/>
      <c r="G77" s="39"/>
      <c r="H77" s="39"/>
      <c r="J77" s="1" t="s">
        <v>2474</v>
      </c>
      <c r="K77" s="37"/>
      <c r="L77" s="39"/>
      <c r="M77" s="39"/>
      <c r="O77" s="1" t="s">
        <v>2474</v>
      </c>
    </row>
    <row r="78" spans="2:15" x14ac:dyDescent="0.25">
      <c r="B78" s="38" t="s">
        <v>2436</v>
      </c>
      <c r="D78" s="1" t="s">
        <v>2467</v>
      </c>
      <c r="E78" s="37" t="str">
        <f>"|~フロント|&gt;|"&amp;IF(J3="-","なし","BGCOLOR("&amp;VLOOKUP(N11,L10:M12,2,FALSE)&amp;"):''&amp;color("&amp;VLOOKUP(I3,H13:I17,2,FALSE)&amp;"){["&amp;I3&amp;"]};"&amp;I3&amp;"''")&amp;"|消費ドリP|CENTER:"&amp;IF(J3="-","",D11)&amp;"|使用回数|CENTER:"&amp;IF(J3="-","",E11&amp;"回")&amp;"|"</f>
        <v>|~フロント|&gt;|BGCOLOR(#FFC0CB):''&amp;color(#3ABC3C){[話]};話''|消費ドリP|CENTER:30|使用回数|CENTER:1回|</v>
      </c>
      <c r="F78" s="39"/>
      <c r="G78" s="39"/>
      <c r="H78" s="39"/>
      <c r="J78" s="1" t="s">
        <v>2474</v>
      </c>
      <c r="K78" s="38" t="s">
        <v>2436</v>
      </c>
      <c r="L78" s="39"/>
      <c r="M78" s="39"/>
      <c r="O78" s="1" t="s">
        <v>2474</v>
      </c>
    </row>
    <row r="79" spans="2:15" x14ac:dyDescent="0.25">
      <c r="B79" s="38" t="s">
        <v>2437</v>
      </c>
      <c r="D79" s="1" t="s">
        <v>2467</v>
      </c>
      <c r="E79" s="37" t="str">
        <f>"|効果|&gt;|&gt;|&gt;|&gt;|&gt;|"&amp;IF(J3="-","",O11)&amp;"|"</f>
        <v>|効果|&gt;|&gt;|&gt;|&gt;|&gt;|相手1人に特大アピールする。&amp;br;レベルが上がるとアピール力が増加する&amp;br;[アクト][相手1人][1回]|</v>
      </c>
      <c r="F79" s="39"/>
      <c r="G79" s="39"/>
      <c r="H79" s="39"/>
      <c r="J79" s="1" t="s">
        <v>2474</v>
      </c>
      <c r="K79" s="38" t="s">
        <v>2437</v>
      </c>
      <c r="L79" s="39"/>
      <c r="M79" s="39"/>
      <c r="O79" s="1" t="s">
        <v>2474</v>
      </c>
    </row>
    <row r="80" spans="2:15" x14ac:dyDescent="0.25">
      <c r="B80" s="38"/>
      <c r="D80" s="1" t="s">
        <v>2467</v>
      </c>
      <c r="E80" s="37" t="str">
        <f>"|~バック|&gt;|"&amp;IF(N3="-","なし","BGCOLOR("&amp;VLOOKUP(N13,L10:M12,2,FALSE)&amp;"):''&amp;color("&amp;VLOOKUP(M3,H13:I17,2,FALSE)&amp;"){["&amp;M3&amp;"]};"&amp;N3&amp;"''")&amp;"|消費ドリP|CENTER:"&amp;IF(N3="-","",D13)&amp;"|使用回数|CENTER:"&amp;IF(N3="-","",E13&amp;"回")&amp;"|"</f>
        <v>|~バック|&gt;|BGCOLOR(#90EE90):''&amp;color(#570D86){[艶]};ナイスな不調和''|消費ドリP|CENTER:25|使用回数|CENTER:1回|</v>
      </c>
      <c r="F80" s="39"/>
      <c r="G80" s="39"/>
      <c r="H80" s="39"/>
      <c r="J80" s="1" t="s">
        <v>2474</v>
      </c>
      <c r="K80" s="38"/>
      <c r="L80" s="39"/>
      <c r="M80" s="39"/>
      <c r="O80" s="1" t="s">
        <v>2474</v>
      </c>
    </row>
    <row r="81" spans="2:15" x14ac:dyDescent="0.25">
      <c r="B81" s="38" t="s">
        <v>2438</v>
      </c>
      <c r="D81" s="1" t="s">
        <v>2467</v>
      </c>
      <c r="E81" s="37" t="str">
        <f>"|効果|&gt;|&gt;|&gt;|&gt;|&gt;|"&amp;IF(N3="-","",O13)&amp;"|"</f>
        <v>|効果|&gt;|&gt;|&gt;|&gt;|&gt;|味方全員の攻と守が極大増加する。&amp;br;da・da・da ダンス!発動中、50％の確率でスキル使用回数を消費しない。&amp;br;味方全員ダウン時には使用不可。&amp;br;レベルが上がると効果が増加する&amp;br;[増加][味方全員][da・da・daダンス:確率で使用回数消費なし][2回]|</v>
      </c>
      <c r="F81" s="39"/>
      <c r="G81" s="39"/>
      <c r="H81" s="39"/>
      <c r="J81" s="1" t="s">
        <v>2474</v>
      </c>
      <c r="K81" s="38" t="s">
        <v>2438</v>
      </c>
      <c r="L81" s="39"/>
      <c r="M81" s="39"/>
      <c r="O81" s="1" t="s">
        <v>2474</v>
      </c>
    </row>
    <row r="82" spans="2:15" x14ac:dyDescent="0.25">
      <c r="B82" s="38" t="s">
        <v>2439</v>
      </c>
      <c r="D82" s="1" t="s">
        <v>2467</v>
      </c>
      <c r="E82" s="37" t="str">
        <f>"|~サポート|&gt;|"&amp;IF(R3="-","なし","BGCOLOR("&amp;VLOOKUP(C22,L13:M20,2,FALSE)&amp;"):''&amp;color("&amp;VLOOKUP(Q3,H13:I17,2,FALSE)&amp;"){["&amp;Q3&amp;"]};"&amp;R3&amp;"''")&amp;"|消費ドリP|CENTER:"&amp;IF(R3="-","",D15)&amp;"|使用回数|CENTER:"&amp;IF(R3="-","",E15)&amp;"|"</f>
        <v>|~サポート|&gt;|BGCOLOR(#FF69B4):''&amp;color(#E81717){[歌]};キラメキ全開[中]''|消費ドリP|CENTER:0|使用回数|CENTER:制限なし|</v>
      </c>
      <c r="F82" s="39"/>
      <c r="G82" s="39"/>
      <c r="H82" s="39"/>
      <c r="J82" s="1" t="s">
        <v>2474</v>
      </c>
      <c r="K82" s="38" t="s">
        <v>2439</v>
      </c>
      <c r="L82" s="39"/>
      <c r="M82" s="39"/>
      <c r="O82" s="1" t="s">
        <v>2474</v>
      </c>
    </row>
    <row r="83" spans="2:15" x14ac:dyDescent="0.15">
      <c r="B83" s="37"/>
      <c r="D83" s="1" t="s">
        <v>2467</v>
      </c>
      <c r="E83" s="37" t="str">
        <f>"|効果|&gt;|&gt;|&gt;|&gt;|&gt;|"&amp;IF(R3="-","",O15)&amp;"|"</f>
        <v>|効果|&gt;|&gt;|&gt;|&gt;|&gt;|一定確率で攻アピールが小増加する。&amp;br;レベルが上がると効果が増加する&amp;br;[確率発動][攻アピール増加]|</v>
      </c>
      <c r="F83" s="39"/>
      <c r="G83" s="39"/>
      <c r="H83" s="39"/>
      <c r="J83" s="1" t="s">
        <v>2474</v>
      </c>
      <c r="K83" s="37"/>
      <c r="L83" s="39"/>
      <c r="M83" s="39"/>
      <c r="O83" s="1" t="s">
        <v>2474</v>
      </c>
    </row>
    <row r="84" spans="2:15" x14ac:dyDescent="0.25">
      <c r="B84" s="38" t="s">
        <v>2440</v>
      </c>
      <c r="D84" s="1" t="s">
        <v>2467</v>
      </c>
      <c r="E84" s="37"/>
      <c r="F84" s="39"/>
      <c r="G84" s="39"/>
      <c r="H84" s="39"/>
      <c r="J84" s="1" t="s">
        <v>2474</v>
      </c>
      <c r="K84" s="38" t="s">
        <v>2440</v>
      </c>
      <c r="L84" s="39"/>
      <c r="M84" s="39"/>
      <c r="O84" s="1" t="s">
        <v>2474</v>
      </c>
    </row>
    <row r="85" spans="2:15" x14ac:dyDescent="0.25">
      <c r="B85" s="38" t="str">
        <f>VLOOKUP($G$12&amp;"1",プロフィール!A:B,2,FALSE)&amp;"~"</f>
        <v>ニックネーム：あい~</v>
      </c>
      <c r="D85" s="1" t="s">
        <v>2467</v>
      </c>
      <c r="E85" s="38" t="s">
        <v>2436</v>
      </c>
      <c r="F85" s="39"/>
      <c r="G85" s="39"/>
      <c r="H85" s="39"/>
      <c r="J85" s="1" t="s">
        <v>2474</v>
      </c>
      <c r="K85" s="38" t="str">
        <f>VLOOKUP($G$12&amp;"1",プロフィール!A:B,2,FALSE)&amp;"~"</f>
        <v>ニックネーム：あい~</v>
      </c>
      <c r="L85" s="39"/>
      <c r="M85" s="39"/>
      <c r="O85" s="1" t="s">
        <v>2474</v>
      </c>
    </row>
    <row r="86" spans="2:15" x14ac:dyDescent="0.25">
      <c r="B86" s="38" t="str">
        <f>VLOOKUP($G$12&amp;"2",プロフィール!A:B,2,FALSE)&amp;"~"</f>
        <v>身長：158cm~</v>
      </c>
      <c r="D86" s="1" t="s">
        <v>2467</v>
      </c>
      <c r="E86" s="38" t="s">
        <v>2437</v>
      </c>
      <c r="F86" s="39"/>
      <c r="G86" s="39"/>
      <c r="H86" s="39"/>
      <c r="J86" s="1" t="s">
        <v>2474</v>
      </c>
      <c r="K86" s="38" t="str">
        <f>VLOOKUP($G$12&amp;"2",プロフィール!A:B,2,FALSE)&amp;"~"</f>
        <v>身長：158cm~</v>
      </c>
      <c r="L86" s="39"/>
      <c r="M86" s="39"/>
      <c r="O86" s="1" t="s">
        <v>2474</v>
      </c>
    </row>
    <row r="87" spans="2:15" x14ac:dyDescent="0.25">
      <c r="B87" s="38" t="str">
        <f>VLOOKUP($G$12&amp;"3",プロフィール!A:B,2,FALSE)&amp;"~"</f>
        <v>体重：49.5kg~</v>
      </c>
      <c r="D87" s="1" t="s">
        <v>2467</v>
      </c>
      <c r="E87" s="38"/>
      <c r="F87" s="39"/>
      <c r="G87" s="39"/>
      <c r="H87" s="39"/>
      <c r="J87" s="1" t="s">
        <v>2474</v>
      </c>
      <c r="K87" s="38" t="str">
        <f>VLOOKUP($G$12&amp;"3",プロフィール!A:B,2,FALSE)&amp;"~"</f>
        <v>体重：49.5kg~</v>
      </c>
      <c r="L87" s="39"/>
      <c r="M87" s="39"/>
      <c r="O87" s="1" t="s">
        <v>2474</v>
      </c>
    </row>
    <row r="88" spans="2:15" x14ac:dyDescent="0.25">
      <c r="B88" s="38" t="str">
        <f>VLOOKUP($G$12&amp;"4",プロフィール!A:B,2,FALSE)&amp;"~"</f>
        <v>3サイズ：87/60/86~</v>
      </c>
      <c r="D88" s="1" t="s">
        <v>2467</v>
      </c>
      <c r="E88" s="38" t="s">
        <v>2438</v>
      </c>
      <c r="F88" s="39"/>
      <c r="G88" s="39"/>
      <c r="H88" s="39"/>
      <c r="J88" s="1" t="s">
        <v>2474</v>
      </c>
      <c r="K88" s="38" t="str">
        <f>VLOOKUP($G$12&amp;"4",プロフィール!A:B,2,FALSE)&amp;"~"</f>
        <v>3サイズ：87/60/86~</v>
      </c>
      <c r="L88" s="39"/>
      <c r="M88" s="39"/>
      <c r="O88" s="1" t="s">
        <v>2474</v>
      </c>
    </row>
    <row r="89" spans="2:15" x14ac:dyDescent="0.25">
      <c r="B89" s="38" t="str">
        <f>VLOOKUP($G$12&amp;"5",プロフィール!A:B,2,FALSE)&amp;"~"</f>
        <v>誕生日：7月7日~</v>
      </c>
      <c r="D89" s="1" t="s">
        <v>2467</v>
      </c>
      <c r="E89" s="38" t="s">
        <v>2439</v>
      </c>
      <c r="F89" s="39"/>
      <c r="G89" s="39"/>
      <c r="H89" s="39"/>
      <c r="J89" s="1" t="s">
        <v>2474</v>
      </c>
      <c r="K89" s="38" t="str">
        <f>VLOOKUP($G$12&amp;"5",プロフィール!A:B,2,FALSE)&amp;"~"</f>
        <v>誕生日：7月7日~</v>
      </c>
      <c r="L89" s="39"/>
      <c r="M89" s="39"/>
      <c r="O89" s="1" t="s">
        <v>2474</v>
      </c>
    </row>
    <row r="90" spans="2:15" x14ac:dyDescent="0.25">
      <c r="B90" s="38" t="str">
        <f>VLOOKUP($G$12&amp;"6",プロフィール!A:B,2,FALSE)&amp;"~"</f>
        <v>星座：蟹座~</v>
      </c>
      <c r="D90" s="1" t="s">
        <v>2467</v>
      </c>
      <c r="E90" s="37"/>
      <c r="F90" s="39"/>
      <c r="G90" s="39"/>
      <c r="H90" s="39"/>
      <c r="J90" s="1" t="s">
        <v>2474</v>
      </c>
      <c r="K90" s="38" t="str">
        <f>VLOOKUP($G$12&amp;"6",プロフィール!A:B,2,FALSE)&amp;"~"</f>
        <v>星座：蟹座~</v>
      </c>
      <c r="L90" s="39"/>
      <c r="M90" s="39"/>
      <c r="O90" s="1" t="s">
        <v>2474</v>
      </c>
    </row>
    <row r="91" spans="2:15" x14ac:dyDescent="0.25">
      <c r="B91" s="38" t="str">
        <f>VLOOKUP($G$12&amp;"7",プロフィール!A:B,2,FALSE)&amp;"~"</f>
        <v>血液型：O型~</v>
      </c>
      <c r="D91" s="1" t="s">
        <v>2467</v>
      </c>
      <c r="E91" s="38" t="s">
        <v>2440</v>
      </c>
      <c r="F91" s="39"/>
      <c r="G91" s="39"/>
      <c r="H91" s="39"/>
      <c r="J91" s="1" t="s">
        <v>2474</v>
      </c>
      <c r="K91" s="38" t="str">
        <f>VLOOKUP($G$12&amp;"7",プロフィール!A:B,2,FALSE)&amp;"~"</f>
        <v>血液型：O型~</v>
      </c>
      <c r="L91" s="39"/>
      <c r="M91" s="39"/>
      <c r="O91" s="1" t="s">
        <v>2474</v>
      </c>
    </row>
    <row r="92" spans="2:15" x14ac:dyDescent="0.25">
      <c r="B92" s="38" t="str">
        <f>VLOOKUP($G$12&amp;"8",プロフィール!A:B,2,FALSE)&amp;"~"</f>
        <v>趣味：料理~</v>
      </c>
      <c r="D92" s="1" t="s">
        <v>2467</v>
      </c>
      <c r="E92" s="38" t="str">
        <f>VLOOKUP($G$12&amp;"1",プロフィール!A:B,2,FALSE)&amp;"~"</f>
        <v>ニックネーム：あい~</v>
      </c>
      <c r="F92" s="39"/>
      <c r="G92" s="39"/>
      <c r="H92" s="39"/>
      <c r="J92" s="1" t="s">
        <v>2474</v>
      </c>
      <c r="K92" s="38" t="str">
        <f>VLOOKUP($G$12&amp;"8",プロフィール!A:B,2,FALSE)&amp;"~"</f>
        <v>趣味：料理~</v>
      </c>
      <c r="L92" s="39"/>
      <c r="M92" s="39"/>
      <c r="O92" s="1" t="s">
        <v>2474</v>
      </c>
    </row>
    <row r="93" spans="2:15" x14ac:dyDescent="0.25">
      <c r="B93" s="38" t="str">
        <f>VLOOKUP($G$12&amp;"9",プロフィール!A:B,2,FALSE)&amp;"~"</f>
        <v>特技：ダンス~</v>
      </c>
      <c r="D93" s="1" t="s">
        <v>2467</v>
      </c>
      <c r="E93" s="38" t="str">
        <f>VLOOKUP($G$12&amp;"2",プロフィール!A:B,2,FALSE)&amp;"~"</f>
        <v>身長：158cm~</v>
      </c>
      <c r="F93" s="39"/>
      <c r="G93" s="39"/>
      <c r="H93" s="39"/>
      <c r="J93" s="1" t="s">
        <v>2474</v>
      </c>
      <c r="K93" s="38" t="str">
        <f>VLOOKUP($G$12&amp;"9",プロフィール!A:B,2,FALSE)&amp;"~"</f>
        <v>特技：ダンス~</v>
      </c>
      <c r="L93" s="39"/>
      <c r="M93" s="39"/>
      <c r="O93" s="1" t="s">
        <v>2474</v>
      </c>
    </row>
    <row r="94" spans="2:15" x14ac:dyDescent="0.25">
      <c r="B94" s="38" t="str">
        <f>VLOOKUP($G$12&amp;"10",プロフィール!A:B,2,FALSE)&amp;"~"</f>
        <v>好きなもの：ウインドウショッピング~</v>
      </c>
      <c r="D94" s="1" t="s">
        <v>2467</v>
      </c>
      <c r="E94" s="38" t="str">
        <f>VLOOKUP($G$12&amp;"3",プロフィール!A:B,2,FALSE)&amp;"~"</f>
        <v>体重：49.5kg~</v>
      </c>
      <c r="F94" s="39"/>
      <c r="G94" s="39"/>
      <c r="H94" s="39"/>
      <c r="J94" s="1" t="s">
        <v>2474</v>
      </c>
      <c r="K94" s="38" t="str">
        <f>VLOOKUP($G$12&amp;"10",プロフィール!A:B,2,FALSE)&amp;"~"</f>
        <v>好きなもの：ウインドウショッピング~</v>
      </c>
      <c r="L94" s="39"/>
      <c r="M94" s="39"/>
      <c r="O94" s="1" t="s">
        <v>2474</v>
      </c>
    </row>
    <row r="95" spans="2:15" x14ac:dyDescent="0.25">
      <c r="B95" s="38" t="str">
        <f>VLOOKUP($G$12&amp;"11",プロフィール!A:B,2,FALSE)&amp;"~"</f>
        <v>好きな食べ物：オムライス~</v>
      </c>
      <c r="D95" s="1" t="s">
        <v>2467</v>
      </c>
      <c r="E95" s="38" t="str">
        <f>VLOOKUP($G$12&amp;"4",プロフィール!A:B,2,FALSE)&amp;"~"</f>
        <v>3サイズ：87/60/86~</v>
      </c>
      <c r="F95" s="39"/>
      <c r="G95" s="39"/>
      <c r="H95" s="39"/>
      <c r="J95" s="1" t="s">
        <v>2474</v>
      </c>
      <c r="K95" s="38" t="str">
        <f>VLOOKUP($G$12&amp;"11",プロフィール!A:B,2,FALSE)&amp;"~"</f>
        <v>好きな食べ物：オムライス~</v>
      </c>
      <c r="L95" s="39"/>
      <c r="M95" s="39"/>
      <c r="O95" s="1" t="s">
        <v>2474</v>
      </c>
    </row>
    <row r="96" spans="2:15" x14ac:dyDescent="0.25">
      <c r="B96" s="37"/>
      <c r="D96" s="1" t="s">
        <v>2467</v>
      </c>
      <c r="E96" s="38" t="str">
        <f>VLOOKUP($G$12&amp;"5",プロフィール!A:B,2,FALSE)&amp;"~"</f>
        <v>誕生日：7月7日~</v>
      </c>
      <c r="F96" s="39"/>
      <c r="G96" s="39"/>
      <c r="H96" s="39"/>
      <c r="J96" s="1" t="s">
        <v>2474</v>
      </c>
      <c r="K96" s="37"/>
      <c r="L96" s="39"/>
      <c r="M96" s="39"/>
      <c r="O96" s="1" t="s">
        <v>2474</v>
      </c>
    </row>
    <row r="97" spans="2:15" x14ac:dyDescent="0.25">
      <c r="B97" s="38" t="s">
        <v>2441</v>
      </c>
      <c r="D97" s="1" t="s">
        <v>2467</v>
      </c>
      <c r="E97" s="38" t="str">
        <f>VLOOKUP($G$12&amp;"6",プロフィール!A:B,2,FALSE)&amp;"~"</f>
        <v>星座：蟹座~</v>
      </c>
      <c r="F97" s="39"/>
      <c r="G97" s="39"/>
      <c r="H97" s="39"/>
      <c r="J97" s="1" t="s">
        <v>2474</v>
      </c>
      <c r="K97" s="38" t="s">
        <v>2441</v>
      </c>
      <c r="L97" s="39"/>
      <c r="M97" s="39"/>
      <c r="O97" s="1" t="s">
        <v>2474</v>
      </c>
    </row>
    <row r="98" spans="2:15" x14ac:dyDescent="0.25">
      <c r="B98" s="38" t="s">
        <v>2523</v>
      </c>
      <c r="D98" s="1" t="s">
        <v>2467</v>
      </c>
      <c r="E98" s="38" t="str">
        <f>VLOOKUP($G$12&amp;"7",プロフィール!A:B,2,FALSE)&amp;"~"</f>
        <v>血液型：O型~</v>
      </c>
      <c r="F98" s="39"/>
      <c r="G98" s="39"/>
      <c r="H98" s="39"/>
      <c r="J98" s="1" t="s">
        <v>2474</v>
      </c>
      <c r="K98" s="38" t="s">
        <v>2525</v>
      </c>
      <c r="L98" s="39"/>
      <c r="M98" s="39"/>
      <c r="O98" s="1" t="s">
        <v>2474</v>
      </c>
    </row>
    <row r="99" spans="2:15" x14ac:dyDescent="0.25">
      <c r="B99" s="38" t="str">
        <f>IF(C28="","","&amp;color(#E81717){"&amp;C28&amp;"};&amp;br;"&amp;D28)</f>
        <v>&amp;color(#E81717){裏切り者は許さない……少し、怖く言いすぎただろうか？難しい……};&amp;br;今更土下座をして、命乞いをしても、もう遅い。お前は、ここでわたしに撃たれるんだ。組織を裏切ったお前を、許すことなんてできない……永遠に、さようなら、だ</v>
      </c>
      <c r="D99" s="1" t="s">
        <v>2467</v>
      </c>
      <c r="E99" s="38" t="str">
        <f>VLOOKUP($G$12&amp;"8",プロフィール!A:B,2,FALSE)&amp;"~"</f>
        <v>趣味：料理~</v>
      </c>
      <c r="F99" s="39"/>
      <c r="G99" s="39"/>
      <c r="H99" s="39"/>
      <c r="J99" s="1" t="s">
        <v>2474</v>
      </c>
      <c r="K99" s="37" t="str">
        <f>IF(C28="","","&amp;color(#E81717){"&amp;C28&amp;"};&amp;br;"&amp;D28)</f>
        <v>&amp;color(#E81717){裏切り者は許さない……少し、怖く言いすぎただろうか？難しい……};&amp;br;今更土下座をして、命乞いをしても、もう遅い。お前は、ここでわたしに撃たれるんだ。組織を裏切ったお前を、許すことなんてできない……永遠に、さようなら、だ</v>
      </c>
      <c r="L99" s="39"/>
      <c r="M99" s="39"/>
      <c r="O99" s="1" t="s">
        <v>2474</v>
      </c>
    </row>
    <row r="100" spans="2:15" x14ac:dyDescent="0.25">
      <c r="B100" s="38"/>
      <c r="D100" s="1" t="s">
        <v>2467</v>
      </c>
      <c r="E100" s="38" t="str">
        <f>VLOOKUP($G$12&amp;"9",プロフィール!A:B,2,FALSE)&amp;"~"</f>
        <v>特技：ダンス~</v>
      </c>
      <c r="F100" s="39"/>
      <c r="G100" s="39"/>
      <c r="H100" s="39"/>
      <c r="J100" s="1" t="s">
        <v>2474</v>
      </c>
      <c r="K100" s="37"/>
      <c r="L100" s="39"/>
      <c r="M100" s="39"/>
      <c r="O100" s="1" t="s">
        <v>2474</v>
      </c>
    </row>
    <row r="101" spans="2:15" x14ac:dyDescent="0.25">
      <c r="B101" s="38" t="s">
        <v>2524</v>
      </c>
      <c r="D101" s="1" t="s">
        <v>2467</v>
      </c>
      <c r="E101" s="38" t="str">
        <f>VLOOKUP($G$12&amp;"10",プロフィール!A:B,2,FALSE)&amp;"~"</f>
        <v>好きなもの：ウインドウショッピング~</v>
      </c>
      <c r="F101" s="39"/>
      <c r="G101" s="39"/>
      <c r="H101" s="39"/>
      <c r="J101" s="1" t="s">
        <v>2474</v>
      </c>
      <c r="K101" s="37" t="s">
        <v>2526</v>
      </c>
      <c r="L101" s="39"/>
      <c r="M101" s="39"/>
      <c r="O101" s="1" t="s">
        <v>2474</v>
      </c>
    </row>
    <row r="102" spans="2:15" x14ac:dyDescent="0.25">
      <c r="B102" s="38" t="str">
        <f>IF(C29="","","&amp;color(#E81717){"&amp;C29&amp;"};&amp;br;"&amp;D29)</f>
        <v>&amp;color(#E81717){うーん、何がいいかなぁ……でもカレーなら次の日も食べられるよね};&amp;br;</v>
      </c>
      <c r="D102" s="1" t="s">
        <v>2467</v>
      </c>
      <c r="E102" s="38" t="str">
        <f>VLOOKUP($G$12&amp;"11",プロフィール!A:B,2,FALSE)&amp;"~"</f>
        <v>好きな食べ物：オムライス~</v>
      </c>
      <c r="F102" s="39"/>
      <c r="G102" s="39"/>
      <c r="H102" s="39"/>
      <c r="J102" s="1" t="s">
        <v>2474</v>
      </c>
      <c r="K102" s="37" t="str">
        <f>IF(C30="","","&amp;color(#E81717){"&amp;C30&amp;"};&amp;br;"&amp;D30)</f>
        <v>&amp;color(#E81717){えへへ……もちろん、プロデューサーさんもね♪ちゅっ！};&amp;br;はいはーい！みんなゆりなに、ちゅーもーくっ！今日はゆりなたちのために集まってくれて本当にありがとう！好き好き、大好き、愛してるからねーっ！</v>
      </c>
      <c r="L102" s="39"/>
      <c r="M102" s="39"/>
      <c r="O102" s="1" t="s">
        <v>2474</v>
      </c>
    </row>
    <row r="103" spans="2:15" x14ac:dyDescent="0.25">
      <c r="B103" s="38"/>
      <c r="D103" s="1" t="s">
        <v>2467</v>
      </c>
      <c r="E103" s="37"/>
      <c r="F103" s="39"/>
      <c r="G103" s="39"/>
      <c r="H103" s="39"/>
      <c r="J103" s="1" t="s">
        <v>2474</v>
      </c>
      <c r="K103" s="37"/>
      <c r="L103" s="39"/>
      <c r="M103" s="39"/>
      <c r="O103" s="1" t="s">
        <v>2474</v>
      </c>
    </row>
    <row r="104" spans="2:15" x14ac:dyDescent="0.25">
      <c r="B104" s="38" t="s">
        <v>2443</v>
      </c>
      <c r="D104" s="1" t="s">
        <v>2467</v>
      </c>
      <c r="E104" s="38" t="s">
        <v>2441</v>
      </c>
      <c r="F104" s="39"/>
      <c r="G104" s="39"/>
      <c r="H104" s="39"/>
      <c r="J104" s="1" t="s">
        <v>2474</v>
      </c>
      <c r="K104" s="38" t="s">
        <v>2449</v>
      </c>
      <c r="L104" s="39"/>
      <c r="M104" s="39"/>
      <c r="O104" s="1" t="s">
        <v>2474</v>
      </c>
    </row>
    <row r="105" spans="2:15" x14ac:dyDescent="0.25">
      <c r="B105" s="38" t="str">
        <f>IF(C30="","","&amp;color(#E81717){"&amp;C30&amp;"};&amp;br;"&amp;D30)</f>
        <v>&amp;color(#E81717){えへへ……もちろん、プロデューサーさんもね♪ちゅっ！};&amp;br;はいはーい！みんなゆりなに、ちゅーもーくっ！今日はゆりなたちのために集まってくれて本当にありがとう！好き好き、大好き、愛してるからねーっ！</v>
      </c>
      <c r="D105" s="1" t="s">
        <v>2467</v>
      </c>
      <c r="E105" s="38" t="s">
        <v>2442</v>
      </c>
      <c r="F105" s="39"/>
      <c r="G105" s="39"/>
      <c r="H105" s="39"/>
      <c r="J105" s="1" t="s">
        <v>2474</v>
      </c>
      <c r="K105" s="38" t="s">
        <v>2450</v>
      </c>
      <c r="L105" s="39"/>
      <c r="M105" s="39"/>
      <c r="O105" s="1" t="s">
        <v>2474</v>
      </c>
    </row>
    <row r="106" spans="2:15" x14ac:dyDescent="0.25">
      <c r="B106" s="38"/>
      <c r="D106" s="1" t="s">
        <v>2467</v>
      </c>
      <c r="E106" s="37" t="str">
        <f>IF(C28="","","&amp;color(#E81717){"&amp;C28&amp;"};&amp;br;"&amp;D28)</f>
        <v>&amp;color(#E81717){裏切り者は許さない……少し、怖く言いすぎただろうか？難しい……};&amp;br;今更土下座をして、命乞いをしても、もう遅い。お前は、ここでわたしに撃たれるんだ。組織を裏切ったお前を、許すことなんてできない……永遠に、さようなら、だ</v>
      </c>
      <c r="F106" s="39"/>
      <c r="G106" s="39"/>
      <c r="H106" s="39"/>
      <c r="J106" s="1" t="s">
        <v>2474</v>
      </c>
      <c r="K106" s="38" t="s">
        <v>2451</v>
      </c>
      <c r="L106" s="39"/>
      <c r="M106" s="39"/>
      <c r="O106" s="1" t="s">
        <v>2474</v>
      </c>
    </row>
    <row r="107" spans="2:15" x14ac:dyDescent="0.25">
      <c r="B107" s="38" t="s">
        <v>2449</v>
      </c>
      <c r="D107" s="1" t="s">
        <v>2467</v>
      </c>
      <c r="E107" s="37"/>
      <c r="F107" s="39"/>
      <c r="G107" s="39"/>
      <c r="H107" s="39"/>
      <c r="J107" s="1" t="s">
        <v>2474</v>
      </c>
      <c r="K107" s="38" t="s">
        <v>2452</v>
      </c>
      <c r="L107" s="39"/>
      <c r="M107" s="39"/>
      <c r="O107" s="1" t="s">
        <v>2474</v>
      </c>
    </row>
    <row r="108" spans="2:15" x14ac:dyDescent="0.25">
      <c r="B108" s="38" t="s">
        <v>2450</v>
      </c>
      <c r="D108" s="1" t="s">
        <v>2467</v>
      </c>
      <c r="E108" s="37" t="s">
        <v>2524</v>
      </c>
      <c r="F108" s="39"/>
      <c r="G108" s="39"/>
      <c r="H108" s="39"/>
      <c r="J108" s="1" t="s">
        <v>2474</v>
      </c>
      <c r="K108" s="38" t="s">
        <v>2453</v>
      </c>
      <c r="L108" s="39"/>
      <c r="M108" s="39"/>
      <c r="O108" s="1" t="s">
        <v>2474</v>
      </c>
    </row>
    <row r="109" spans="2:15" x14ac:dyDescent="0.25">
      <c r="B109" s="38" t="s">
        <v>2451</v>
      </c>
      <c r="D109" s="1" t="s">
        <v>2467</v>
      </c>
      <c r="E109" s="37" t="str">
        <f>IF(C29="","","&amp;color(#E81717){"&amp;C29&amp;"};&amp;br;"&amp;D29)</f>
        <v>&amp;color(#E81717){うーん、何がいいかなぁ……でもカレーなら次の日も食べられるよね};&amp;br;</v>
      </c>
      <c r="F109" s="39"/>
      <c r="G109" s="39"/>
      <c r="H109" s="39"/>
      <c r="J109" s="1" t="s">
        <v>2474</v>
      </c>
      <c r="K109" s="38" t="s">
        <v>2454</v>
      </c>
      <c r="L109" s="39"/>
      <c r="M109" s="39"/>
      <c r="O109" s="1" t="s">
        <v>2474</v>
      </c>
    </row>
    <row r="110" spans="2:15" x14ac:dyDescent="0.25">
      <c r="B110" s="38" t="s">
        <v>2452</v>
      </c>
      <c r="D110" s="1" t="s">
        <v>2467</v>
      </c>
      <c r="E110" s="37"/>
      <c r="F110" s="39"/>
      <c r="G110" s="39"/>
      <c r="H110" s="39"/>
      <c r="J110" s="1" t="s">
        <v>2474</v>
      </c>
      <c r="K110" s="38" t="s">
        <v>2455</v>
      </c>
      <c r="L110" s="39"/>
      <c r="M110" s="39"/>
      <c r="O110" s="1" t="s">
        <v>2474</v>
      </c>
    </row>
    <row r="111" spans="2:15" x14ac:dyDescent="0.25">
      <c r="B111" s="38" t="s">
        <v>2453</v>
      </c>
      <c r="D111" s="1" t="s">
        <v>2467</v>
      </c>
      <c r="E111" s="38" t="s">
        <v>2443</v>
      </c>
      <c r="F111" s="39"/>
      <c r="G111" s="39"/>
      <c r="H111" s="39"/>
      <c r="J111" s="1" t="s">
        <v>2474</v>
      </c>
      <c r="K111" s="38" t="s">
        <v>2456</v>
      </c>
      <c r="L111" s="39"/>
      <c r="M111" s="39"/>
      <c r="O111" s="1" t="s">
        <v>2474</v>
      </c>
    </row>
    <row r="112" spans="2:15" x14ac:dyDescent="0.25">
      <c r="B112" s="38" t="s">
        <v>2454</v>
      </c>
      <c r="D112" s="1" t="s">
        <v>2467</v>
      </c>
      <c r="E112" s="37" t="str">
        <f>IF(C30="","","&amp;color(#E81717){"&amp;C30&amp;"};&amp;br;"&amp;D30)</f>
        <v>&amp;color(#E81717){えへへ……もちろん、プロデューサーさんもね♪ちゅっ！};&amp;br;はいはーい！みんなゆりなに、ちゅーもーくっ！今日はゆりなたちのために集まってくれて本当にありがとう！好き好き、大好き、愛してるからねーっ！</v>
      </c>
      <c r="F112" s="39"/>
      <c r="G112" s="39"/>
      <c r="H112" s="39"/>
      <c r="J112" s="1" t="s">
        <v>2474</v>
      </c>
      <c r="K112" s="37"/>
      <c r="L112" s="39"/>
      <c r="M112" s="39"/>
      <c r="O112" s="1" t="s">
        <v>2474</v>
      </c>
    </row>
    <row r="113" spans="1:15" x14ac:dyDescent="0.25">
      <c r="B113" s="38" t="s">
        <v>2455</v>
      </c>
      <c r="D113" s="1" t="s">
        <v>2467</v>
      </c>
      <c r="E113" s="37"/>
      <c r="F113" s="39"/>
      <c r="G113" s="39"/>
      <c r="H113" s="39"/>
      <c r="J113" s="1" t="s">
        <v>2474</v>
      </c>
      <c r="K113" s="38" t="s">
        <v>2457</v>
      </c>
      <c r="L113" s="39"/>
      <c r="M113" s="39"/>
      <c r="O113" s="1" t="s">
        <v>2474</v>
      </c>
    </row>
    <row r="114" spans="1:15" x14ac:dyDescent="0.25">
      <c r="B114" s="38" t="s">
        <v>2456</v>
      </c>
      <c r="D114" s="1" t="s">
        <v>2467</v>
      </c>
      <c r="E114" s="38" t="s">
        <v>2449</v>
      </c>
      <c r="F114" s="39"/>
      <c r="G114" s="39"/>
      <c r="H114" s="39"/>
      <c r="J114" s="1" t="s">
        <v>2474</v>
      </c>
      <c r="K114" s="37" t="str">
        <f>IF(D3="SSR","LimitMAX報酬:[エクストラアビリティ]"&amp;B3&amp;"~",IF(D3="UR","LimitMAX報酬:[エクストラアビリティ]"&amp;B3&amp;"~",C32))</f>
        <v>LimitMAX報酬:[エクストラアビリティ]【愛の手料理】天音 愛~</v>
      </c>
      <c r="L114" s="39"/>
      <c r="M114" s="39"/>
      <c r="O114" s="1" t="s">
        <v>2474</v>
      </c>
    </row>
    <row r="115" spans="1:15" x14ac:dyDescent="0.25">
      <c r="B115" s="37"/>
      <c r="D115" s="1" t="s">
        <v>2467</v>
      </c>
      <c r="E115" s="38" t="s">
        <v>2450</v>
      </c>
      <c r="F115" s="39"/>
      <c r="G115" s="39"/>
      <c r="H115" s="39"/>
      <c r="J115" s="1" t="s">
        <v>2474</v>
      </c>
      <c r="K115" s="37" t="str">
        <f>IF(D3="SSR","覚醒MAX報酬:[ちびどる]"&amp;B3&amp;"~",IF(D3="UR","覚醒MAX報酬:[ちびどる]"&amp;B3&amp;"~"""))</f>
        <v>覚醒MAX報酬:[ちびどる]【愛の手料理】天音 愛~"</v>
      </c>
      <c r="L115" s="39"/>
      <c r="M115" s="39"/>
      <c r="O115" s="1" t="s">
        <v>2474</v>
      </c>
    </row>
    <row r="116" spans="1:15" x14ac:dyDescent="0.25">
      <c r="B116" s="38" t="s">
        <v>2457</v>
      </c>
      <c r="E116" s="38" t="s">
        <v>2451</v>
      </c>
      <c r="F116" s="39"/>
      <c r="G116" s="39"/>
      <c r="H116" s="39"/>
      <c r="J116" s="7"/>
      <c r="K116" s="37"/>
      <c r="L116" s="39"/>
      <c r="M116" s="39"/>
      <c r="O116" s="1" t="s">
        <v>2474</v>
      </c>
    </row>
    <row r="117" spans="1:15" x14ac:dyDescent="0.25">
      <c r="B117" s="37" t="str">
        <f>IF(D3="SSR","LimitMAX報酬:[エクストラアビリティ]"&amp;B3&amp;"~",IF(D3="UR","LimitMAX報酬:[エクストラアビリティ]"&amp;B3&amp;"~",C32))</f>
        <v>LimitMAX報酬:[エクストラアビリティ]【愛の手料理】天音 愛~</v>
      </c>
      <c r="E117" s="38" t="s">
        <v>2452</v>
      </c>
      <c r="F117" s="39"/>
      <c r="G117" s="39"/>
      <c r="H117" s="39"/>
      <c r="K117" s="37" t="s">
        <v>2519</v>
      </c>
      <c r="O117" s="1" t="s">
        <v>2474</v>
      </c>
    </row>
    <row r="118" spans="1:15" x14ac:dyDescent="0.25">
      <c r="B118" s="37" t="str">
        <f>IF(D3="SSR","覚醒MAX報酬:[ちびどる]"&amp;B3&amp;"~",IF(D3="UR","覚醒MAX報酬:[ちびどる]"&amp;B3&amp;"~"""))</f>
        <v>覚醒MAX報酬:[ちびどる]【愛の手料理】天音 愛~"</v>
      </c>
      <c r="E118" s="38" t="s">
        <v>2453</v>
      </c>
      <c r="F118" s="39"/>
      <c r="G118" s="39"/>
      <c r="H118" s="39"/>
      <c r="K118" s="37"/>
      <c r="O118" s="1" t="s">
        <v>2474</v>
      </c>
    </row>
    <row r="119" spans="1:15" x14ac:dyDescent="0.25">
      <c r="B119" s="37"/>
      <c r="E119" s="38" t="s">
        <v>2454</v>
      </c>
      <c r="F119" s="39"/>
      <c r="G119" s="39"/>
      <c r="H119" s="39"/>
      <c r="K119" s="37" t="s">
        <v>2520</v>
      </c>
      <c r="O119" s="1" t="s">
        <v>2474</v>
      </c>
    </row>
    <row r="120" spans="1:15" x14ac:dyDescent="0.25">
      <c r="A120" s="7" t="s">
        <v>2471</v>
      </c>
      <c r="B120" s="37" t="s">
        <v>2519</v>
      </c>
      <c r="E120" s="38" t="s">
        <v>2455</v>
      </c>
      <c r="F120" s="39"/>
      <c r="G120" s="39"/>
      <c r="H120" s="39"/>
      <c r="J120" s="7" t="s">
        <v>2471</v>
      </c>
      <c r="O120" s="1" t="s">
        <v>2474</v>
      </c>
    </row>
    <row r="121" spans="1:15" x14ac:dyDescent="0.25">
      <c r="B121" s="37"/>
      <c r="E121" s="38" t="s">
        <v>2456</v>
      </c>
      <c r="F121" s="39"/>
      <c r="G121" s="39"/>
      <c r="H121" s="39"/>
      <c r="K121" s="1" t="s">
        <v>2472</v>
      </c>
    </row>
    <row r="122" spans="1:15" x14ac:dyDescent="0.15">
      <c r="B122" s="37" t="s">
        <v>2520</v>
      </c>
      <c r="D122" s="7"/>
      <c r="E122" s="37"/>
      <c r="F122" s="39"/>
      <c r="G122" s="39"/>
      <c r="H122" s="39"/>
      <c r="K122" s="1" t="s">
        <v>2473</v>
      </c>
    </row>
    <row r="123" spans="1:15" x14ac:dyDescent="0.25">
      <c r="E123" s="38" t="s">
        <v>2457</v>
      </c>
      <c r="F123" s="39"/>
      <c r="G123" s="39"/>
      <c r="H123" s="39"/>
      <c r="K123" s="1" t="s">
        <v>2502</v>
      </c>
    </row>
    <row r="124" spans="1:15" x14ac:dyDescent="0.15">
      <c r="B124" s="1" t="s">
        <v>2472</v>
      </c>
      <c r="E124" s="37" t="str">
        <f>IF(D3="SSR","LimitMAX報酬:[エクストラアビリティ]"&amp;B3&amp;"~",IF(D3="UR","LimitMAX報酬:[エクストラアビリティ]"&amp;B3&amp;"~",C32))</f>
        <v>LimitMAX報酬:[エクストラアビリティ]【愛の手料理】天音 愛~</v>
      </c>
      <c r="F124" s="39"/>
      <c r="G124" s="39"/>
      <c r="H124" s="39"/>
    </row>
    <row r="125" spans="1:15" x14ac:dyDescent="0.15">
      <c r="B125" s="1" t="s">
        <v>2473</v>
      </c>
      <c r="E125" s="37" t="str">
        <f>IF(D3="SSR","覚醒MAX報酬:[ちびどる]"&amp;B3&amp;"~",IF(D3="UR","覚醒MAX報酬:[ちびどる]"&amp;B3&amp;"~"""))</f>
        <v>覚醒MAX報酬:[ちびどる]【愛の手料理】天音 愛~"</v>
      </c>
      <c r="F125" s="39"/>
      <c r="G125" s="39"/>
      <c r="H125" s="39"/>
    </row>
    <row r="126" spans="1:15" x14ac:dyDescent="0.15">
      <c r="B126" s="1" t="s">
        <v>2502</v>
      </c>
      <c r="D126" s="7" t="s">
        <v>2471</v>
      </c>
      <c r="E126" s="37"/>
    </row>
    <row r="127" spans="1:15" x14ac:dyDescent="0.15">
      <c r="E127" s="37" t="s">
        <v>2519</v>
      </c>
    </row>
    <row r="128" spans="1:15" x14ac:dyDescent="0.15">
      <c r="E128" s="37"/>
    </row>
    <row r="129" spans="5:5" x14ac:dyDescent="0.15">
      <c r="E129" s="37" t="s">
        <v>2520</v>
      </c>
    </row>
    <row r="131" spans="5:5" x14ac:dyDescent="0.15">
      <c r="E131" s="1" t="s">
        <v>2472</v>
      </c>
    </row>
    <row r="132" spans="5:5" x14ac:dyDescent="0.15">
      <c r="E132" s="1" t="s">
        <v>2473</v>
      </c>
    </row>
    <row r="133" spans="5:5" x14ac:dyDescent="0.15">
      <c r="E133" s="1" t="s">
        <v>2502</v>
      </c>
    </row>
  </sheetData>
  <phoneticPr fontId="5"/>
  <dataValidations count="5">
    <dataValidation type="list" allowBlank="1" showInputMessage="1" showErrorMessage="1" sqref="C3">
      <formula1>"ラブリー,パッション,クール"</formula1>
    </dataValidation>
    <dataValidation type="list" allowBlank="1" showInputMessage="1" showErrorMessage="1" sqref="D3">
      <formula1>"N,R,SR,SSR,UR,CC"</formula1>
    </dataValidation>
    <dataValidation type="whole" allowBlank="1" showInputMessage="1" showErrorMessage="1" sqref="E3">
      <formula1>6</formula1>
      <formula2>22</formula2>
    </dataValidation>
    <dataValidation type="list" allowBlank="1" showInputMessage="1" showErrorMessage="1" sqref="F3">
      <formula1>"早熟,普通,晩成"</formula1>
    </dataValidation>
    <dataValidation type="list" allowBlank="1" showInputMessage="1" showErrorMessage="1" sqref="G3 I3 K3 M3 O3 Q3">
      <formula1>"歌,話,踊,演,艶"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5"/>
  <sheetViews>
    <sheetView zoomScale="85" zoomScaleNormal="85" workbookViewId="0">
      <selection activeCell="A15" sqref="A15"/>
    </sheetView>
  </sheetViews>
  <sheetFormatPr defaultRowHeight="15.75" x14ac:dyDescent="0.25"/>
  <cols>
    <col min="1" max="1" width="2" style="10" customWidth="1"/>
    <col min="2" max="2" width="46.875" style="10" bestFit="1" customWidth="1"/>
    <col min="3" max="3" width="8.875" style="10" customWidth="1"/>
    <col min="4" max="16384" width="9" style="10"/>
  </cols>
  <sheetData>
    <row r="1" spans="1:9" x14ac:dyDescent="0.25">
      <c r="B1" s="10" t="s">
        <v>21</v>
      </c>
      <c r="C1" s="10" t="str">
        <f>RIGHT(B1,3)</f>
        <v>天音愛</v>
      </c>
      <c r="D1" s="10" t="s">
        <v>22</v>
      </c>
      <c r="E1" s="10" t="s">
        <v>23</v>
      </c>
      <c r="F1" s="10" t="s">
        <v>24</v>
      </c>
    </row>
    <row r="2" spans="1:9" x14ac:dyDescent="0.25">
      <c r="A2" s="10" t="s">
        <v>25</v>
      </c>
      <c r="B2" s="10" t="s">
        <v>26</v>
      </c>
    </row>
    <row r="3" spans="1:9" x14ac:dyDescent="0.25">
      <c r="A3" s="10" t="s">
        <v>27</v>
      </c>
      <c r="B3" s="10" t="s">
        <v>28</v>
      </c>
    </row>
    <row r="4" spans="1:9" x14ac:dyDescent="0.25">
      <c r="A4" s="10" t="s">
        <v>29</v>
      </c>
      <c r="B4" s="10" t="s">
        <v>30</v>
      </c>
    </row>
    <row r="5" spans="1:9" x14ac:dyDescent="0.25">
      <c r="A5" s="10" t="s">
        <v>31</v>
      </c>
      <c r="B5" s="10" t="s">
        <v>32</v>
      </c>
      <c r="I5" s="10" t="str">
        <f>CONCATENATE($I$1,B5,$I$1,D5,E5,$I$1,F5,$I$1,G5,$I$1,H5,$I$1)</f>
        <v>3サイズ：87/60/86</v>
      </c>
    </row>
    <row r="6" spans="1:9" x14ac:dyDescent="0.25">
      <c r="A6" s="10" t="s">
        <v>33</v>
      </c>
      <c r="B6" s="10" t="s">
        <v>34</v>
      </c>
    </row>
    <row r="7" spans="1:9" x14ac:dyDescent="0.25">
      <c r="A7" s="10" t="s">
        <v>35</v>
      </c>
      <c r="B7" s="10" t="s">
        <v>36</v>
      </c>
    </row>
    <row r="8" spans="1:9" x14ac:dyDescent="0.25">
      <c r="A8" s="10" t="s">
        <v>37</v>
      </c>
      <c r="B8" s="10" t="s">
        <v>38</v>
      </c>
    </row>
    <row r="9" spans="1:9" x14ac:dyDescent="0.25">
      <c r="A9" s="10" t="s">
        <v>39</v>
      </c>
      <c r="B9" s="10" t="s">
        <v>40</v>
      </c>
    </row>
    <row r="10" spans="1:9" x14ac:dyDescent="0.25">
      <c r="A10" s="10" t="s">
        <v>41</v>
      </c>
      <c r="B10" s="10" t="s">
        <v>42</v>
      </c>
    </row>
    <row r="11" spans="1:9" x14ac:dyDescent="0.25">
      <c r="A11" s="10" t="s">
        <v>43</v>
      </c>
      <c r="B11" s="10" t="s">
        <v>44</v>
      </c>
    </row>
    <row r="12" spans="1:9" x14ac:dyDescent="0.25">
      <c r="A12" s="10" t="s">
        <v>45</v>
      </c>
      <c r="B12" s="10" t="s">
        <v>46</v>
      </c>
    </row>
    <row r="14" spans="1:9" x14ac:dyDescent="0.25">
      <c r="B14" s="10" t="s">
        <v>47</v>
      </c>
      <c r="C14" s="10" t="str">
        <f>RIGHT(B14,3)</f>
        <v>空美晴</v>
      </c>
      <c r="D14" s="10" t="s">
        <v>48</v>
      </c>
      <c r="E14" s="10" t="s">
        <v>49</v>
      </c>
      <c r="F14" s="10" t="s">
        <v>24</v>
      </c>
    </row>
    <row r="15" spans="1:9" x14ac:dyDescent="0.25">
      <c r="A15" s="10" t="s">
        <v>50</v>
      </c>
      <c r="B15" s="10" t="s">
        <v>51</v>
      </c>
    </row>
    <row r="16" spans="1:9" x14ac:dyDescent="0.25">
      <c r="A16" s="10" t="s">
        <v>52</v>
      </c>
      <c r="B16" s="10" t="s">
        <v>53</v>
      </c>
    </row>
    <row r="17" spans="1:6" x14ac:dyDescent="0.25">
      <c r="A17" s="10" t="s">
        <v>54</v>
      </c>
      <c r="B17" s="10" t="s">
        <v>55</v>
      </c>
    </row>
    <row r="18" spans="1:6" x14ac:dyDescent="0.25">
      <c r="A18" s="10" t="s">
        <v>56</v>
      </c>
      <c r="B18" s="10" t="s">
        <v>57</v>
      </c>
    </row>
    <row r="19" spans="1:6" x14ac:dyDescent="0.25">
      <c r="A19" s="10" t="s">
        <v>58</v>
      </c>
      <c r="B19" s="10" t="s">
        <v>59</v>
      </c>
    </row>
    <row r="20" spans="1:6" x14ac:dyDescent="0.25">
      <c r="A20" s="10" t="s">
        <v>60</v>
      </c>
      <c r="B20" s="10" t="s">
        <v>61</v>
      </c>
    </row>
    <row r="21" spans="1:6" x14ac:dyDescent="0.25">
      <c r="A21" s="10" t="s">
        <v>62</v>
      </c>
      <c r="B21" s="10" t="s">
        <v>63</v>
      </c>
    </row>
    <row r="22" spans="1:6" x14ac:dyDescent="0.25">
      <c r="A22" s="10" t="s">
        <v>64</v>
      </c>
      <c r="B22" s="10" t="s">
        <v>65</v>
      </c>
    </row>
    <row r="23" spans="1:6" x14ac:dyDescent="0.25">
      <c r="A23" s="10" t="s">
        <v>66</v>
      </c>
      <c r="B23" s="10" t="s">
        <v>67</v>
      </c>
    </row>
    <row r="24" spans="1:6" x14ac:dyDescent="0.25">
      <c r="A24" s="10" t="s">
        <v>68</v>
      </c>
      <c r="B24" s="10" t="s">
        <v>69</v>
      </c>
    </row>
    <row r="25" spans="1:6" x14ac:dyDescent="0.25">
      <c r="A25" s="10" t="s">
        <v>70</v>
      </c>
      <c r="B25" s="10" t="s">
        <v>71</v>
      </c>
    </row>
    <row r="27" spans="1:6" x14ac:dyDescent="0.25">
      <c r="B27" s="10" t="s">
        <v>72</v>
      </c>
      <c r="C27" s="10" t="str">
        <f>RIGHT(B27,3)</f>
        <v>ゆりあ</v>
      </c>
      <c r="D27" s="10" t="s">
        <v>73</v>
      </c>
      <c r="E27" s="10" t="s">
        <v>74</v>
      </c>
      <c r="F27" s="10" t="s">
        <v>24</v>
      </c>
    </row>
    <row r="28" spans="1:6" x14ac:dyDescent="0.25">
      <c r="A28" s="10" t="s">
        <v>75</v>
      </c>
      <c r="B28" s="10" t="s">
        <v>76</v>
      </c>
    </row>
    <row r="29" spans="1:6" x14ac:dyDescent="0.25">
      <c r="A29" s="10" t="s">
        <v>77</v>
      </c>
      <c r="B29" s="10" t="s">
        <v>78</v>
      </c>
    </row>
    <row r="30" spans="1:6" x14ac:dyDescent="0.25">
      <c r="A30" s="10" t="s">
        <v>79</v>
      </c>
      <c r="B30" s="10" t="s">
        <v>80</v>
      </c>
    </row>
    <row r="31" spans="1:6" x14ac:dyDescent="0.25">
      <c r="A31" s="10" t="s">
        <v>81</v>
      </c>
      <c r="B31" s="10" t="s">
        <v>82</v>
      </c>
    </row>
    <row r="32" spans="1:6" x14ac:dyDescent="0.25">
      <c r="A32" s="10" t="s">
        <v>83</v>
      </c>
      <c r="B32" s="10" t="s">
        <v>84</v>
      </c>
    </row>
    <row r="33" spans="1:6" x14ac:dyDescent="0.25">
      <c r="A33" s="10" t="s">
        <v>85</v>
      </c>
      <c r="B33" s="10" t="s">
        <v>86</v>
      </c>
    </row>
    <row r="34" spans="1:6" x14ac:dyDescent="0.25">
      <c r="A34" s="10" t="s">
        <v>87</v>
      </c>
      <c r="B34" s="10" t="s">
        <v>88</v>
      </c>
    </row>
    <row r="35" spans="1:6" x14ac:dyDescent="0.25">
      <c r="A35" s="10" t="s">
        <v>89</v>
      </c>
      <c r="B35" s="10" t="s">
        <v>90</v>
      </c>
    </row>
    <row r="36" spans="1:6" x14ac:dyDescent="0.25">
      <c r="A36" s="10" t="s">
        <v>91</v>
      </c>
      <c r="B36" s="10" t="s">
        <v>92</v>
      </c>
    </row>
    <row r="37" spans="1:6" x14ac:dyDescent="0.25">
      <c r="A37" s="10" t="s">
        <v>93</v>
      </c>
      <c r="B37" s="10" t="s">
        <v>94</v>
      </c>
    </row>
    <row r="38" spans="1:6" x14ac:dyDescent="0.25">
      <c r="A38" s="10" t="s">
        <v>95</v>
      </c>
      <c r="B38" s="10" t="s">
        <v>96</v>
      </c>
    </row>
    <row r="40" spans="1:6" x14ac:dyDescent="0.25">
      <c r="B40" s="10" t="s">
        <v>97</v>
      </c>
      <c r="C40" s="10" t="str">
        <f>RIGHT(B40,3)</f>
        <v>丸星菜</v>
      </c>
      <c r="D40" s="10" t="s">
        <v>98</v>
      </c>
      <c r="E40" s="10" t="s">
        <v>99</v>
      </c>
      <c r="F40" s="10" t="s">
        <v>24</v>
      </c>
    </row>
    <row r="41" spans="1:6" x14ac:dyDescent="0.25">
      <c r="A41" s="10" t="s">
        <v>100</v>
      </c>
      <c r="B41" s="10" t="s">
        <v>101</v>
      </c>
    </row>
    <row r="42" spans="1:6" x14ac:dyDescent="0.25">
      <c r="A42" s="10" t="s">
        <v>102</v>
      </c>
      <c r="B42" s="10" t="s">
        <v>103</v>
      </c>
    </row>
    <row r="43" spans="1:6" x14ac:dyDescent="0.25">
      <c r="A43" s="10" t="s">
        <v>104</v>
      </c>
      <c r="B43" s="10" t="s">
        <v>105</v>
      </c>
    </row>
    <row r="44" spans="1:6" x14ac:dyDescent="0.25">
      <c r="A44" s="10" t="s">
        <v>106</v>
      </c>
      <c r="B44" s="10" t="s">
        <v>107</v>
      </c>
    </row>
    <row r="45" spans="1:6" x14ac:dyDescent="0.25">
      <c r="A45" s="10" t="s">
        <v>108</v>
      </c>
      <c r="B45" s="10" t="s">
        <v>109</v>
      </c>
    </row>
    <row r="46" spans="1:6" x14ac:dyDescent="0.25">
      <c r="A46" s="10" t="s">
        <v>110</v>
      </c>
      <c r="B46" s="10" t="s">
        <v>111</v>
      </c>
    </row>
    <row r="47" spans="1:6" x14ac:dyDescent="0.25">
      <c r="A47" s="10" t="s">
        <v>112</v>
      </c>
      <c r="B47" s="10" t="s">
        <v>88</v>
      </c>
    </row>
    <row r="48" spans="1:6" x14ac:dyDescent="0.25">
      <c r="A48" s="10" t="s">
        <v>113</v>
      </c>
      <c r="B48" s="10" t="s">
        <v>114</v>
      </c>
    </row>
    <row r="49" spans="1:6" x14ac:dyDescent="0.25">
      <c r="A49" s="10" t="s">
        <v>115</v>
      </c>
      <c r="B49" s="10" t="s">
        <v>116</v>
      </c>
    </row>
    <row r="50" spans="1:6" x14ac:dyDescent="0.25">
      <c r="A50" s="10" t="s">
        <v>117</v>
      </c>
      <c r="B50" s="10" t="s">
        <v>118</v>
      </c>
    </row>
    <row r="51" spans="1:6" x14ac:dyDescent="0.25">
      <c r="A51" s="10" t="s">
        <v>119</v>
      </c>
      <c r="B51" s="10" t="s">
        <v>120</v>
      </c>
    </row>
    <row r="53" spans="1:6" x14ac:dyDescent="0.25">
      <c r="B53" s="10" t="s">
        <v>121</v>
      </c>
      <c r="C53" s="10" t="str">
        <f>RIGHT(B53,3)</f>
        <v>アリス</v>
      </c>
      <c r="D53" s="10" t="s">
        <v>122</v>
      </c>
      <c r="E53" s="10" t="s">
        <v>123</v>
      </c>
      <c r="F53" s="10" t="s">
        <v>24</v>
      </c>
    </row>
    <row r="54" spans="1:6" x14ac:dyDescent="0.25">
      <c r="A54" s="10" t="s">
        <v>124</v>
      </c>
      <c r="B54" s="10" t="s">
        <v>125</v>
      </c>
    </row>
    <row r="55" spans="1:6" x14ac:dyDescent="0.25">
      <c r="A55" s="10" t="s">
        <v>126</v>
      </c>
      <c r="B55" s="10" t="s">
        <v>127</v>
      </c>
    </row>
    <row r="56" spans="1:6" x14ac:dyDescent="0.25">
      <c r="A56" s="10" t="s">
        <v>128</v>
      </c>
      <c r="B56" s="10" t="s">
        <v>129</v>
      </c>
    </row>
    <row r="57" spans="1:6" x14ac:dyDescent="0.25">
      <c r="A57" s="10" t="s">
        <v>130</v>
      </c>
      <c r="B57" s="10" t="s">
        <v>131</v>
      </c>
    </row>
    <row r="58" spans="1:6" x14ac:dyDescent="0.25">
      <c r="A58" s="10" t="s">
        <v>132</v>
      </c>
      <c r="B58" s="10" t="s">
        <v>133</v>
      </c>
    </row>
    <row r="59" spans="1:6" x14ac:dyDescent="0.25">
      <c r="A59" s="10" t="s">
        <v>134</v>
      </c>
      <c r="B59" s="10" t="s">
        <v>86</v>
      </c>
    </row>
    <row r="60" spans="1:6" x14ac:dyDescent="0.25">
      <c r="A60" s="10" t="s">
        <v>135</v>
      </c>
      <c r="B60" s="10" t="s">
        <v>88</v>
      </c>
    </row>
    <row r="61" spans="1:6" x14ac:dyDescent="0.25">
      <c r="A61" s="10" t="s">
        <v>136</v>
      </c>
      <c r="B61" s="10" t="s">
        <v>137</v>
      </c>
    </row>
    <row r="62" spans="1:6" x14ac:dyDescent="0.25">
      <c r="A62" s="10" t="s">
        <v>138</v>
      </c>
      <c r="B62" s="10" t="s">
        <v>139</v>
      </c>
    </row>
    <row r="63" spans="1:6" x14ac:dyDescent="0.25">
      <c r="A63" s="10" t="s">
        <v>140</v>
      </c>
      <c r="B63" s="10" t="s">
        <v>141</v>
      </c>
    </row>
    <row r="64" spans="1:6" x14ac:dyDescent="0.25">
      <c r="A64" s="10" t="s">
        <v>142</v>
      </c>
      <c r="B64" s="10" t="s">
        <v>143</v>
      </c>
    </row>
    <row r="66" spans="1:6" x14ac:dyDescent="0.25">
      <c r="B66" s="10" t="s">
        <v>144</v>
      </c>
      <c r="C66" s="10" t="str">
        <f>RIGHT(B66,3)</f>
        <v>城海音</v>
      </c>
      <c r="D66" s="10" t="s">
        <v>145</v>
      </c>
      <c r="E66" s="10" t="s">
        <v>146</v>
      </c>
      <c r="F66" s="10" t="s">
        <v>24</v>
      </c>
    </row>
    <row r="67" spans="1:6" x14ac:dyDescent="0.25">
      <c r="A67" s="10" t="s">
        <v>147</v>
      </c>
      <c r="B67" s="10" t="s">
        <v>148</v>
      </c>
    </row>
    <row r="68" spans="1:6" x14ac:dyDescent="0.25">
      <c r="A68" s="10" t="s">
        <v>149</v>
      </c>
      <c r="B68" s="10" t="s">
        <v>127</v>
      </c>
    </row>
    <row r="69" spans="1:6" x14ac:dyDescent="0.25">
      <c r="A69" s="10" t="s">
        <v>150</v>
      </c>
      <c r="B69" s="10" t="s">
        <v>151</v>
      </c>
    </row>
    <row r="70" spans="1:6" x14ac:dyDescent="0.25">
      <c r="A70" s="10" t="s">
        <v>152</v>
      </c>
      <c r="B70" s="10" t="s">
        <v>153</v>
      </c>
    </row>
    <row r="71" spans="1:6" x14ac:dyDescent="0.25">
      <c r="A71" s="10" t="s">
        <v>154</v>
      </c>
      <c r="B71" s="10" t="s">
        <v>155</v>
      </c>
    </row>
    <row r="72" spans="1:6" x14ac:dyDescent="0.25">
      <c r="A72" s="10" t="s">
        <v>156</v>
      </c>
      <c r="B72" s="10" t="s">
        <v>157</v>
      </c>
    </row>
    <row r="73" spans="1:6" x14ac:dyDescent="0.25">
      <c r="A73" s="10" t="s">
        <v>158</v>
      </c>
      <c r="B73" s="10" t="s">
        <v>88</v>
      </c>
    </row>
    <row r="74" spans="1:6" x14ac:dyDescent="0.25">
      <c r="A74" s="10" t="s">
        <v>159</v>
      </c>
      <c r="B74" s="10" t="s">
        <v>160</v>
      </c>
    </row>
    <row r="75" spans="1:6" x14ac:dyDescent="0.25">
      <c r="A75" s="10" t="s">
        <v>161</v>
      </c>
      <c r="B75" s="10" t="s">
        <v>162</v>
      </c>
    </row>
    <row r="76" spans="1:6" x14ac:dyDescent="0.25">
      <c r="A76" s="10" t="s">
        <v>163</v>
      </c>
      <c r="B76" s="10" t="s">
        <v>164</v>
      </c>
    </row>
    <row r="77" spans="1:6" x14ac:dyDescent="0.25">
      <c r="A77" s="10" t="s">
        <v>165</v>
      </c>
      <c r="B77" s="10" t="s">
        <v>166</v>
      </c>
    </row>
    <row r="79" spans="1:6" x14ac:dyDescent="0.25">
      <c r="B79" s="10" t="s">
        <v>167</v>
      </c>
      <c r="C79" s="10" t="str">
        <f>RIGHT(B79,3)</f>
        <v>うらら</v>
      </c>
      <c r="D79" s="10" t="s">
        <v>168</v>
      </c>
      <c r="E79" s="10" t="s">
        <v>169</v>
      </c>
      <c r="F79" s="10" t="s">
        <v>24</v>
      </c>
    </row>
    <row r="80" spans="1:6" x14ac:dyDescent="0.25">
      <c r="A80" s="10" t="s">
        <v>170</v>
      </c>
      <c r="B80" s="10" t="s">
        <v>171</v>
      </c>
    </row>
    <row r="81" spans="1:6" x14ac:dyDescent="0.25">
      <c r="A81" s="10" t="s">
        <v>172</v>
      </c>
      <c r="B81" s="10" t="s">
        <v>173</v>
      </c>
    </row>
    <row r="82" spans="1:6" x14ac:dyDescent="0.25">
      <c r="A82" s="10" t="s">
        <v>174</v>
      </c>
      <c r="B82" s="10" t="s">
        <v>175</v>
      </c>
    </row>
    <row r="83" spans="1:6" x14ac:dyDescent="0.25">
      <c r="A83" s="10" t="s">
        <v>176</v>
      </c>
      <c r="B83" s="10" t="s">
        <v>177</v>
      </c>
    </row>
    <row r="84" spans="1:6" x14ac:dyDescent="0.25">
      <c r="A84" s="10" t="s">
        <v>178</v>
      </c>
      <c r="B84" s="10" t="s">
        <v>179</v>
      </c>
    </row>
    <row r="85" spans="1:6" x14ac:dyDescent="0.25">
      <c r="A85" s="10" t="s">
        <v>180</v>
      </c>
      <c r="B85" s="10" t="s">
        <v>181</v>
      </c>
    </row>
    <row r="86" spans="1:6" x14ac:dyDescent="0.25">
      <c r="A86" s="10" t="s">
        <v>182</v>
      </c>
      <c r="B86" s="10" t="s">
        <v>38</v>
      </c>
    </row>
    <row r="87" spans="1:6" x14ac:dyDescent="0.25">
      <c r="A87" s="10" t="s">
        <v>183</v>
      </c>
      <c r="B87" s="10" t="s">
        <v>184</v>
      </c>
    </row>
    <row r="88" spans="1:6" x14ac:dyDescent="0.25">
      <c r="A88" s="10" t="s">
        <v>185</v>
      </c>
      <c r="B88" s="10" t="s">
        <v>186</v>
      </c>
    </row>
    <row r="89" spans="1:6" x14ac:dyDescent="0.25">
      <c r="A89" s="10" t="s">
        <v>187</v>
      </c>
      <c r="B89" s="10" t="s">
        <v>188</v>
      </c>
    </row>
    <row r="90" spans="1:6" x14ac:dyDescent="0.25">
      <c r="A90" s="10" t="s">
        <v>189</v>
      </c>
      <c r="B90" s="10" t="s">
        <v>190</v>
      </c>
    </row>
    <row r="92" spans="1:6" x14ac:dyDescent="0.25">
      <c r="B92" s="10" t="s">
        <v>191</v>
      </c>
      <c r="C92" s="10" t="str">
        <f>RIGHT(B92,3)</f>
        <v>海萌愛</v>
      </c>
      <c r="D92" s="10" t="s">
        <v>192</v>
      </c>
      <c r="E92" s="10" t="s">
        <v>193</v>
      </c>
      <c r="F92" s="10" t="s">
        <v>24</v>
      </c>
    </row>
    <row r="93" spans="1:6" x14ac:dyDescent="0.25">
      <c r="A93" s="10" t="s">
        <v>194</v>
      </c>
      <c r="B93" s="10" t="s">
        <v>195</v>
      </c>
    </row>
    <row r="94" spans="1:6" x14ac:dyDescent="0.25">
      <c r="A94" s="10" t="s">
        <v>196</v>
      </c>
      <c r="B94" s="10" t="s">
        <v>197</v>
      </c>
    </row>
    <row r="95" spans="1:6" x14ac:dyDescent="0.25">
      <c r="A95" s="10" t="s">
        <v>198</v>
      </c>
      <c r="B95" s="10" t="s">
        <v>199</v>
      </c>
    </row>
    <row r="96" spans="1:6" x14ac:dyDescent="0.25">
      <c r="A96" s="10" t="s">
        <v>200</v>
      </c>
      <c r="B96" s="10" t="s">
        <v>201</v>
      </c>
    </row>
    <row r="97" spans="1:6" x14ac:dyDescent="0.25">
      <c r="A97" s="10" t="s">
        <v>202</v>
      </c>
      <c r="B97" s="10" t="s">
        <v>203</v>
      </c>
    </row>
    <row r="98" spans="1:6" x14ac:dyDescent="0.25">
      <c r="A98" s="10" t="s">
        <v>204</v>
      </c>
      <c r="B98" s="10" t="s">
        <v>36</v>
      </c>
    </row>
    <row r="99" spans="1:6" x14ac:dyDescent="0.25">
      <c r="A99" s="10" t="s">
        <v>205</v>
      </c>
      <c r="B99" s="10" t="s">
        <v>38</v>
      </c>
    </row>
    <row r="100" spans="1:6" x14ac:dyDescent="0.25">
      <c r="A100" s="10" t="s">
        <v>206</v>
      </c>
      <c r="B100" s="10" t="s">
        <v>207</v>
      </c>
    </row>
    <row r="101" spans="1:6" x14ac:dyDescent="0.25">
      <c r="A101" s="10" t="s">
        <v>208</v>
      </c>
      <c r="B101" s="10" t="s">
        <v>209</v>
      </c>
    </row>
    <row r="102" spans="1:6" x14ac:dyDescent="0.25">
      <c r="A102" s="10" t="s">
        <v>210</v>
      </c>
      <c r="B102" s="10" t="s">
        <v>211</v>
      </c>
    </row>
    <row r="103" spans="1:6" x14ac:dyDescent="0.25">
      <c r="A103" s="10" t="s">
        <v>212</v>
      </c>
      <c r="B103" s="10" t="s">
        <v>213</v>
      </c>
    </row>
    <row r="105" spans="1:6" x14ac:dyDescent="0.25">
      <c r="B105" s="10" t="s">
        <v>214</v>
      </c>
      <c r="C105" s="10" t="str">
        <f>RIGHT(B105,3)</f>
        <v>みやび</v>
      </c>
      <c r="D105" s="10" t="s">
        <v>215</v>
      </c>
      <c r="E105" s="10" t="s">
        <v>216</v>
      </c>
      <c r="F105" s="10" t="s">
        <v>24</v>
      </c>
    </row>
    <row r="106" spans="1:6" x14ac:dyDescent="0.25">
      <c r="A106" s="10" t="s">
        <v>217</v>
      </c>
      <c r="B106" s="10" t="s">
        <v>218</v>
      </c>
    </row>
    <row r="107" spans="1:6" x14ac:dyDescent="0.25">
      <c r="A107" s="10" t="s">
        <v>219</v>
      </c>
      <c r="B107" s="10" t="s">
        <v>220</v>
      </c>
    </row>
    <row r="108" spans="1:6" x14ac:dyDescent="0.25">
      <c r="A108" s="10" t="s">
        <v>221</v>
      </c>
      <c r="B108" s="10" t="s">
        <v>222</v>
      </c>
    </row>
    <row r="109" spans="1:6" x14ac:dyDescent="0.25">
      <c r="A109" s="10" t="s">
        <v>223</v>
      </c>
      <c r="B109" s="10" t="s">
        <v>224</v>
      </c>
    </row>
    <row r="110" spans="1:6" x14ac:dyDescent="0.25">
      <c r="A110" s="10" t="s">
        <v>225</v>
      </c>
      <c r="B110" s="10" t="s">
        <v>226</v>
      </c>
    </row>
    <row r="111" spans="1:6" x14ac:dyDescent="0.25">
      <c r="A111" s="10" t="s">
        <v>227</v>
      </c>
      <c r="B111" s="10" t="s">
        <v>181</v>
      </c>
    </row>
    <row r="112" spans="1:6" x14ac:dyDescent="0.25">
      <c r="A112" s="10" t="s">
        <v>228</v>
      </c>
      <c r="B112" s="10" t="s">
        <v>63</v>
      </c>
    </row>
    <row r="113" spans="1:6" x14ac:dyDescent="0.25">
      <c r="A113" s="10" t="s">
        <v>229</v>
      </c>
      <c r="B113" s="10" t="s">
        <v>230</v>
      </c>
    </row>
    <row r="114" spans="1:6" x14ac:dyDescent="0.25">
      <c r="A114" s="10" t="s">
        <v>231</v>
      </c>
      <c r="B114" s="10" t="s">
        <v>232</v>
      </c>
    </row>
    <row r="115" spans="1:6" x14ac:dyDescent="0.25">
      <c r="A115" s="10" t="s">
        <v>233</v>
      </c>
      <c r="B115" s="10" t="s">
        <v>234</v>
      </c>
    </row>
    <row r="116" spans="1:6" x14ac:dyDescent="0.25">
      <c r="A116" s="10" t="s">
        <v>235</v>
      </c>
      <c r="B116" s="10" t="s">
        <v>236</v>
      </c>
    </row>
    <row r="118" spans="1:6" x14ac:dyDescent="0.25">
      <c r="B118" s="10" t="s">
        <v>237</v>
      </c>
      <c r="C118" s="10" t="str">
        <f>RIGHT(B118,3)</f>
        <v>村真澄</v>
      </c>
      <c r="D118" s="10" t="s">
        <v>238</v>
      </c>
      <c r="E118" s="10" t="s">
        <v>239</v>
      </c>
      <c r="F118" s="10" t="s">
        <v>24</v>
      </c>
    </row>
    <row r="119" spans="1:6" x14ac:dyDescent="0.25">
      <c r="A119" s="10" t="s">
        <v>240</v>
      </c>
      <c r="B119" s="10" t="s">
        <v>241</v>
      </c>
    </row>
    <row r="120" spans="1:6" x14ac:dyDescent="0.25">
      <c r="A120" s="10" t="s">
        <v>242</v>
      </c>
      <c r="B120" s="10" t="s">
        <v>53</v>
      </c>
    </row>
    <row r="121" spans="1:6" x14ac:dyDescent="0.25">
      <c r="A121" s="10" t="s">
        <v>243</v>
      </c>
      <c r="B121" s="10" t="s">
        <v>244</v>
      </c>
    </row>
    <row r="122" spans="1:6" x14ac:dyDescent="0.25">
      <c r="A122" s="10" t="s">
        <v>245</v>
      </c>
      <c r="B122" s="10" t="s">
        <v>246</v>
      </c>
    </row>
    <row r="123" spans="1:6" x14ac:dyDescent="0.25">
      <c r="A123" s="10" t="s">
        <v>247</v>
      </c>
      <c r="B123" s="10" t="s">
        <v>248</v>
      </c>
    </row>
    <row r="124" spans="1:6" x14ac:dyDescent="0.25">
      <c r="A124" s="10" t="s">
        <v>249</v>
      </c>
      <c r="B124" s="10" t="s">
        <v>86</v>
      </c>
    </row>
    <row r="125" spans="1:6" x14ac:dyDescent="0.25">
      <c r="A125" s="10" t="s">
        <v>250</v>
      </c>
      <c r="B125" s="10" t="s">
        <v>88</v>
      </c>
    </row>
    <row r="126" spans="1:6" x14ac:dyDescent="0.25">
      <c r="A126" s="10" t="s">
        <v>251</v>
      </c>
      <c r="B126" s="10" t="s">
        <v>252</v>
      </c>
    </row>
    <row r="127" spans="1:6" x14ac:dyDescent="0.25">
      <c r="A127" s="10" t="s">
        <v>253</v>
      </c>
      <c r="B127" s="10" t="s">
        <v>254</v>
      </c>
    </row>
    <row r="128" spans="1:6" x14ac:dyDescent="0.25">
      <c r="A128" s="10" t="s">
        <v>255</v>
      </c>
      <c r="B128" s="10" t="s">
        <v>256</v>
      </c>
    </row>
    <row r="129" spans="1:6" x14ac:dyDescent="0.25">
      <c r="A129" s="10" t="s">
        <v>257</v>
      </c>
      <c r="B129" s="10" t="s">
        <v>258</v>
      </c>
    </row>
    <row r="131" spans="1:6" x14ac:dyDescent="0.25">
      <c r="B131" s="10" t="s">
        <v>259</v>
      </c>
      <c r="C131" s="10" t="str">
        <f>RIGHT(B131,3)</f>
        <v>山えな</v>
      </c>
      <c r="D131" s="10" t="s">
        <v>260</v>
      </c>
      <c r="E131" s="10" t="s">
        <v>261</v>
      </c>
      <c r="F131" s="10" t="s">
        <v>24</v>
      </c>
    </row>
    <row r="132" spans="1:6" x14ac:dyDescent="0.25">
      <c r="A132" s="10" t="s">
        <v>262</v>
      </c>
      <c r="B132" s="10" t="s">
        <v>263</v>
      </c>
    </row>
    <row r="133" spans="1:6" x14ac:dyDescent="0.25">
      <c r="A133" s="10" t="s">
        <v>264</v>
      </c>
      <c r="B133" s="10" t="s">
        <v>265</v>
      </c>
    </row>
    <row r="134" spans="1:6" x14ac:dyDescent="0.25">
      <c r="A134" s="10" t="s">
        <v>266</v>
      </c>
      <c r="B134" s="10" t="s">
        <v>267</v>
      </c>
    </row>
    <row r="135" spans="1:6" x14ac:dyDescent="0.25">
      <c r="A135" s="10" t="s">
        <v>268</v>
      </c>
      <c r="B135" s="10" t="s">
        <v>269</v>
      </c>
    </row>
    <row r="136" spans="1:6" x14ac:dyDescent="0.25">
      <c r="A136" s="10" t="s">
        <v>270</v>
      </c>
      <c r="B136" s="10" t="s">
        <v>271</v>
      </c>
    </row>
    <row r="137" spans="1:6" x14ac:dyDescent="0.25">
      <c r="A137" s="10" t="s">
        <v>272</v>
      </c>
      <c r="B137" s="10" t="s">
        <v>61</v>
      </c>
    </row>
    <row r="138" spans="1:6" x14ac:dyDescent="0.25">
      <c r="A138" s="10" t="s">
        <v>273</v>
      </c>
      <c r="B138" s="10" t="s">
        <v>63</v>
      </c>
    </row>
    <row r="139" spans="1:6" x14ac:dyDescent="0.25">
      <c r="A139" s="10" t="s">
        <v>274</v>
      </c>
      <c r="B139" s="10" t="s">
        <v>275</v>
      </c>
    </row>
    <row r="140" spans="1:6" x14ac:dyDescent="0.25">
      <c r="A140" s="10" t="s">
        <v>276</v>
      </c>
      <c r="B140" s="10" t="s">
        <v>277</v>
      </c>
    </row>
    <row r="141" spans="1:6" x14ac:dyDescent="0.25">
      <c r="A141" s="10" t="s">
        <v>278</v>
      </c>
      <c r="B141" s="10" t="s">
        <v>279</v>
      </c>
    </row>
    <row r="142" spans="1:6" x14ac:dyDescent="0.25">
      <c r="A142" s="10" t="s">
        <v>280</v>
      </c>
      <c r="B142" s="10" t="s">
        <v>281</v>
      </c>
    </row>
    <row r="144" spans="1:6" x14ac:dyDescent="0.25">
      <c r="B144" s="10" t="s">
        <v>282</v>
      </c>
      <c r="C144" s="10" t="str">
        <f>RIGHT(B144,3)</f>
        <v>原リコ</v>
      </c>
      <c r="D144" s="10" t="s">
        <v>283</v>
      </c>
      <c r="E144" s="10" t="s">
        <v>284</v>
      </c>
      <c r="F144" s="10" t="s">
        <v>24</v>
      </c>
    </row>
    <row r="145" spans="1:6" x14ac:dyDescent="0.25">
      <c r="A145" s="10" t="s">
        <v>285</v>
      </c>
      <c r="B145" s="10" t="s">
        <v>286</v>
      </c>
    </row>
    <row r="146" spans="1:6" x14ac:dyDescent="0.25">
      <c r="A146" s="10" t="s">
        <v>287</v>
      </c>
      <c r="B146" s="10" t="s">
        <v>288</v>
      </c>
    </row>
    <row r="147" spans="1:6" x14ac:dyDescent="0.25">
      <c r="A147" s="10" t="s">
        <v>289</v>
      </c>
      <c r="B147" s="10" t="s">
        <v>290</v>
      </c>
    </row>
    <row r="148" spans="1:6" x14ac:dyDescent="0.25">
      <c r="A148" s="10" t="s">
        <v>291</v>
      </c>
      <c r="B148" s="10" t="s">
        <v>292</v>
      </c>
    </row>
    <row r="149" spans="1:6" x14ac:dyDescent="0.25">
      <c r="A149" s="10" t="s">
        <v>293</v>
      </c>
      <c r="B149" s="10" t="s">
        <v>294</v>
      </c>
    </row>
    <row r="150" spans="1:6" x14ac:dyDescent="0.25">
      <c r="A150" s="10" t="s">
        <v>295</v>
      </c>
      <c r="B150" s="10" t="s">
        <v>61</v>
      </c>
    </row>
    <row r="151" spans="1:6" x14ac:dyDescent="0.25">
      <c r="A151" s="10" t="s">
        <v>296</v>
      </c>
      <c r="B151" s="10" t="s">
        <v>88</v>
      </c>
    </row>
    <row r="152" spans="1:6" x14ac:dyDescent="0.25">
      <c r="A152" s="10" t="s">
        <v>297</v>
      </c>
      <c r="B152" s="10" t="s">
        <v>298</v>
      </c>
    </row>
    <row r="153" spans="1:6" x14ac:dyDescent="0.25">
      <c r="A153" s="10" t="s">
        <v>299</v>
      </c>
      <c r="B153" s="10" t="s">
        <v>300</v>
      </c>
    </row>
    <row r="154" spans="1:6" x14ac:dyDescent="0.25">
      <c r="A154" s="10" t="s">
        <v>301</v>
      </c>
      <c r="B154" s="10" t="s">
        <v>302</v>
      </c>
    </row>
    <row r="155" spans="1:6" x14ac:dyDescent="0.25">
      <c r="A155" s="10" t="s">
        <v>303</v>
      </c>
      <c r="B155" s="10" t="s">
        <v>304</v>
      </c>
    </row>
    <row r="157" spans="1:6" x14ac:dyDescent="0.25">
      <c r="B157" s="10" t="s">
        <v>305</v>
      </c>
      <c r="C157" s="10" t="str">
        <f>RIGHT(B157,3)</f>
        <v>みやこ</v>
      </c>
      <c r="D157" s="10" t="s">
        <v>306</v>
      </c>
      <c r="E157" s="10" t="s">
        <v>307</v>
      </c>
      <c r="F157" s="10" t="s">
        <v>24</v>
      </c>
    </row>
    <row r="158" spans="1:6" x14ac:dyDescent="0.25">
      <c r="A158" s="10" t="s">
        <v>308</v>
      </c>
      <c r="B158" s="10" t="s">
        <v>309</v>
      </c>
    </row>
    <row r="159" spans="1:6" x14ac:dyDescent="0.25">
      <c r="A159" s="10" t="s">
        <v>310</v>
      </c>
      <c r="B159" s="10" t="s">
        <v>28</v>
      </c>
    </row>
    <row r="160" spans="1:6" x14ac:dyDescent="0.25">
      <c r="A160" s="10" t="s">
        <v>311</v>
      </c>
      <c r="B160" s="10" t="s">
        <v>312</v>
      </c>
    </row>
    <row r="161" spans="1:6" x14ac:dyDescent="0.25">
      <c r="A161" s="10" t="s">
        <v>313</v>
      </c>
      <c r="B161" s="10" t="s">
        <v>314</v>
      </c>
    </row>
    <row r="162" spans="1:6" x14ac:dyDescent="0.25">
      <c r="A162" s="10" t="s">
        <v>315</v>
      </c>
      <c r="B162" s="10" t="s">
        <v>316</v>
      </c>
    </row>
    <row r="163" spans="1:6" x14ac:dyDescent="0.25">
      <c r="A163" s="10" t="s">
        <v>317</v>
      </c>
      <c r="B163" s="10" t="s">
        <v>86</v>
      </c>
    </row>
    <row r="164" spans="1:6" x14ac:dyDescent="0.25">
      <c r="A164" s="10" t="s">
        <v>318</v>
      </c>
      <c r="B164" s="10" t="s">
        <v>38</v>
      </c>
    </row>
    <row r="165" spans="1:6" x14ac:dyDescent="0.25">
      <c r="A165" s="10" t="s">
        <v>319</v>
      </c>
      <c r="B165" s="10" t="s">
        <v>320</v>
      </c>
    </row>
    <row r="166" spans="1:6" x14ac:dyDescent="0.25">
      <c r="A166" s="10" t="s">
        <v>321</v>
      </c>
      <c r="B166" s="10" t="s">
        <v>322</v>
      </c>
    </row>
    <row r="167" spans="1:6" x14ac:dyDescent="0.25">
      <c r="A167" s="10" t="s">
        <v>323</v>
      </c>
      <c r="B167" s="10" t="s">
        <v>324</v>
      </c>
    </row>
    <row r="168" spans="1:6" x14ac:dyDescent="0.25">
      <c r="A168" s="10" t="s">
        <v>325</v>
      </c>
      <c r="B168" s="10" t="s">
        <v>326</v>
      </c>
    </row>
    <row r="170" spans="1:6" x14ac:dyDescent="0.25">
      <c r="B170" s="10" t="s">
        <v>327</v>
      </c>
      <c r="C170" s="10" t="str">
        <f>RIGHT(B170,3)</f>
        <v>原穂花</v>
      </c>
      <c r="D170" s="10" t="s">
        <v>328</v>
      </c>
      <c r="E170" s="10" t="s">
        <v>329</v>
      </c>
      <c r="F170" s="10" t="s">
        <v>24</v>
      </c>
    </row>
    <row r="171" spans="1:6" x14ac:dyDescent="0.25">
      <c r="A171" s="10" t="s">
        <v>330</v>
      </c>
      <c r="B171" s="10" t="s">
        <v>331</v>
      </c>
    </row>
    <row r="172" spans="1:6" x14ac:dyDescent="0.25">
      <c r="A172" s="10" t="s">
        <v>332</v>
      </c>
      <c r="B172" s="10" t="s">
        <v>333</v>
      </c>
    </row>
    <row r="173" spans="1:6" x14ac:dyDescent="0.25">
      <c r="A173" s="10" t="s">
        <v>334</v>
      </c>
      <c r="B173" s="10" t="s">
        <v>335</v>
      </c>
    </row>
    <row r="174" spans="1:6" x14ac:dyDescent="0.25">
      <c r="A174" s="10" t="s">
        <v>336</v>
      </c>
      <c r="B174" s="10" t="s">
        <v>337</v>
      </c>
    </row>
    <row r="175" spans="1:6" x14ac:dyDescent="0.25">
      <c r="A175" s="10" t="s">
        <v>338</v>
      </c>
      <c r="B175" s="10" t="s">
        <v>339</v>
      </c>
    </row>
    <row r="176" spans="1:6" x14ac:dyDescent="0.25">
      <c r="A176" s="10" t="s">
        <v>340</v>
      </c>
      <c r="B176" s="10" t="s">
        <v>157</v>
      </c>
    </row>
    <row r="177" spans="1:6" x14ac:dyDescent="0.25">
      <c r="A177" s="10" t="s">
        <v>341</v>
      </c>
      <c r="B177" s="10" t="s">
        <v>38</v>
      </c>
    </row>
    <row r="178" spans="1:6" x14ac:dyDescent="0.25">
      <c r="A178" s="10" t="s">
        <v>342</v>
      </c>
      <c r="B178" s="10" t="s">
        <v>343</v>
      </c>
    </row>
    <row r="179" spans="1:6" x14ac:dyDescent="0.25">
      <c r="A179" s="10" t="s">
        <v>344</v>
      </c>
      <c r="B179" s="10" t="s">
        <v>345</v>
      </c>
    </row>
    <row r="180" spans="1:6" x14ac:dyDescent="0.25">
      <c r="A180" s="10" t="s">
        <v>346</v>
      </c>
      <c r="B180" s="10" t="s">
        <v>347</v>
      </c>
    </row>
    <row r="181" spans="1:6" x14ac:dyDescent="0.25">
      <c r="A181" s="10" t="s">
        <v>348</v>
      </c>
      <c r="B181" s="10" t="s">
        <v>349</v>
      </c>
    </row>
    <row r="183" spans="1:6" x14ac:dyDescent="0.25">
      <c r="B183" s="10" t="s">
        <v>350</v>
      </c>
      <c r="C183" s="10" t="str">
        <f>RIGHT(B183,3)</f>
        <v>沢安奈</v>
      </c>
      <c r="D183" s="10" t="s">
        <v>351</v>
      </c>
      <c r="E183" s="10" t="s">
        <v>352</v>
      </c>
      <c r="F183" s="10" t="s">
        <v>353</v>
      </c>
    </row>
    <row r="184" spans="1:6" x14ac:dyDescent="0.25">
      <c r="A184" s="10" t="s">
        <v>354</v>
      </c>
      <c r="B184" s="10" t="s">
        <v>355</v>
      </c>
    </row>
    <row r="185" spans="1:6" x14ac:dyDescent="0.25">
      <c r="A185" s="10" t="s">
        <v>356</v>
      </c>
      <c r="B185" s="10" t="s">
        <v>357</v>
      </c>
    </row>
    <row r="186" spans="1:6" x14ac:dyDescent="0.25">
      <c r="A186" s="10" t="s">
        <v>358</v>
      </c>
      <c r="B186" s="10" t="s">
        <v>359</v>
      </c>
    </row>
    <row r="187" spans="1:6" x14ac:dyDescent="0.25">
      <c r="A187" s="10" t="s">
        <v>360</v>
      </c>
      <c r="B187" s="10" t="s">
        <v>361</v>
      </c>
    </row>
    <row r="188" spans="1:6" x14ac:dyDescent="0.25">
      <c r="A188" s="10" t="s">
        <v>362</v>
      </c>
      <c r="B188" s="10" t="s">
        <v>363</v>
      </c>
    </row>
    <row r="189" spans="1:6" x14ac:dyDescent="0.25">
      <c r="A189" s="10" t="s">
        <v>364</v>
      </c>
      <c r="B189" s="10" t="s">
        <v>365</v>
      </c>
    </row>
    <row r="190" spans="1:6" x14ac:dyDescent="0.25">
      <c r="A190" s="10" t="s">
        <v>366</v>
      </c>
      <c r="B190" s="10" t="s">
        <v>63</v>
      </c>
    </row>
    <row r="191" spans="1:6" x14ac:dyDescent="0.25">
      <c r="A191" s="10" t="s">
        <v>367</v>
      </c>
      <c r="B191" s="10" t="s">
        <v>368</v>
      </c>
    </row>
    <row r="192" spans="1:6" x14ac:dyDescent="0.25">
      <c r="A192" s="10" t="s">
        <v>369</v>
      </c>
      <c r="B192" s="10" t="s">
        <v>370</v>
      </c>
    </row>
    <row r="193" spans="1:6" x14ac:dyDescent="0.25">
      <c r="A193" s="10" t="s">
        <v>371</v>
      </c>
      <c r="B193" s="10" t="s">
        <v>372</v>
      </c>
    </row>
    <row r="194" spans="1:6" x14ac:dyDescent="0.25">
      <c r="A194" s="10" t="s">
        <v>373</v>
      </c>
      <c r="B194" s="10" t="s">
        <v>374</v>
      </c>
    </row>
    <row r="196" spans="1:6" x14ac:dyDescent="0.25">
      <c r="B196" s="10" t="s">
        <v>375</v>
      </c>
      <c r="C196" s="10" t="str">
        <f>RIGHT(B196,3)</f>
        <v>山樹里</v>
      </c>
      <c r="D196" s="10" t="s">
        <v>376</v>
      </c>
      <c r="E196" s="10" t="s">
        <v>377</v>
      </c>
      <c r="F196" s="10" t="s">
        <v>24</v>
      </c>
    </row>
    <row r="197" spans="1:6" x14ac:dyDescent="0.25">
      <c r="A197" s="10" t="s">
        <v>378</v>
      </c>
      <c r="B197" s="10" t="s">
        <v>379</v>
      </c>
    </row>
    <row r="198" spans="1:6" x14ac:dyDescent="0.25">
      <c r="A198" s="10" t="s">
        <v>380</v>
      </c>
      <c r="B198" s="10" t="s">
        <v>103</v>
      </c>
    </row>
    <row r="199" spans="1:6" x14ac:dyDescent="0.25">
      <c r="A199" s="10" t="s">
        <v>381</v>
      </c>
      <c r="B199" s="10" t="s">
        <v>382</v>
      </c>
    </row>
    <row r="200" spans="1:6" x14ac:dyDescent="0.25">
      <c r="A200" s="10" t="s">
        <v>383</v>
      </c>
      <c r="B200" s="10" t="s">
        <v>384</v>
      </c>
    </row>
    <row r="201" spans="1:6" x14ac:dyDescent="0.25">
      <c r="A201" s="10" t="s">
        <v>385</v>
      </c>
      <c r="B201" s="10" t="s">
        <v>386</v>
      </c>
    </row>
    <row r="202" spans="1:6" x14ac:dyDescent="0.25">
      <c r="A202" s="10" t="s">
        <v>387</v>
      </c>
      <c r="B202" s="10" t="s">
        <v>388</v>
      </c>
    </row>
    <row r="203" spans="1:6" x14ac:dyDescent="0.25">
      <c r="A203" s="10" t="s">
        <v>389</v>
      </c>
      <c r="B203" s="10" t="s">
        <v>88</v>
      </c>
    </row>
    <row r="204" spans="1:6" x14ac:dyDescent="0.25">
      <c r="A204" s="10" t="s">
        <v>390</v>
      </c>
      <c r="B204" s="10" t="s">
        <v>391</v>
      </c>
    </row>
    <row r="205" spans="1:6" x14ac:dyDescent="0.25">
      <c r="A205" s="10" t="s">
        <v>392</v>
      </c>
      <c r="B205" s="10" t="s">
        <v>393</v>
      </c>
    </row>
    <row r="206" spans="1:6" x14ac:dyDescent="0.25">
      <c r="A206" s="10" t="s">
        <v>394</v>
      </c>
      <c r="B206" s="10" t="s">
        <v>395</v>
      </c>
    </row>
    <row r="207" spans="1:6" x14ac:dyDescent="0.25">
      <c r="A207" s="10" t="s">
        <v>396</v>
      </c>
      <c r="B207" s="10" t="s">
        <v>397</v>
      </c>
    </row>
    <row r="209" spans="1:6" x14ac:dyDescent="0.25">
      <c r="B209" s="10" t="s">
        <v>398</v>
      </c>
      <c r="C209" s="10" t="str">
        <f>RIGHT(B209,3)</f>
        <v>みゆき</v>
      </c>
      <c r="D209" s="10" t="s">
        <v>399</v>
      </c>
      <c r="E209" s="10" t="s">
        <v>400</v>
      </c>
      <c r="F209" s="10" t="s">
        <v>24</v>
      </c>
    </row>
    <row r="210" spans="1:6" x14ac:dyDescent="0.25">
      <c r="A210" s="10" t="s">
        <v>401</v>
      </c>
      <c r="B210" s="10" t="s">
        <v>402</v>
      </c>
    </row>
    <row r="211" spans="1:6" x14ac:dyDescent="0.25">
      <c r="A211" s="10" t="s">
        <v>403</v>
      </c>
      <c r="B211" s="10" t="s">
        <v>78</v>
      </c>
    </row>
    <row r="212" spans="1:6" x14ac:dyDescent="0.25">
      <c r="A212" s="10" t="s">
        <v>404</v>
      </c>
      <c r="B212" s="10" t="s">
        <v>405</v>
      </c>
    </row>
    <row r="213" spans="1:6" x14ac:dyDescent="0.25">
      <c r="A213" s="10" t="s">
        <v>406</v>
      </c>
      <c r="B213" s="10" t="s">
        <v>407</v>
      </c>
    </row>
    <row r="214" spans="1:6" x14ac:dyDescent="0.25">
      <c r="A214" s="10" t="s">
        <v>408</v>
      </c>
      <c r="B214" s="10" t="s">
        <v>409</v>
      </c>
    </row>
    <row r="215" spans="1:6" x14ac:dyDescent="0.25">
      <c r="A215" s="10" t="s">
        <v>410</v>
      </c>
      <c r="B215" s="10" t="s">
        <v>411</v>
      </c>
    </row>
    <row r="216" spans="1:6" x14ac:dyDescent="0.25">
      <c r="A216" s="10" t="s">
        <v>412</v>
      </c>
      <c r="B216" s="10" t="s">
        <v>88</v>
      </c>
    </row>
    <row r="217" spans="1:6" x14ac:dyDescent="0.25">
      <c r="A217" s="10" t="s">
        <v>413</v>
      </c>
      <c r="B217" s="10" t="s">
        <v>414</v>
      </c>
    </row>
    <row r="218" spans="1:6" x14ac:dyDescent="0.25">
      <c r="A218" s="10" t="s">
        <v>415</v>
      </c>
      <c r="B218" s="10" t="s">
        <v>416</v>
      </c>
    </row>
    <row r="219" spans="1:6" x14ac:dyDescent="0.25">
      <c r="A219" s="10" t="s">
        <v>417</v>
      </c>
      <c r="B219" s="10" t="s">
        <v>418</v>
      </c>
    </row>
    <row r="220" spans="1:6" x14ac:dyDescent="0.25">
      <c r="A220" s="10" t="s">
        <v>419</v>
      </c>
      <c r="B220" s="10" t="s">
        <v>420</v>
      </c>
    </row>
    <row r="222" spans="1:6" x14ac:dyDescent="0.25">
      <c r="B222" s="10" t="s">
        <v>421</v>
      </c>
      <c r="C222" s="10" t="str">
        <f>RIGHT(B222,3)</f>
        <v>野千春</v>
      </c>
      <c r="D222" s="10" t="s">
        <v>422</v>
      </c>
      <c r="E222" s="10" t="s">
        <v>423</v>
      </c>
      <c r="F222" s="10" t="s">
        <v>24</v>
      </c>
    </row>
    <row r="223" spans="1:6" x14ac:dyDescent="0.25">
      <c r="A223" s="10" t="s">
        <v>424</v>
      </c>
      <c r="B223" s="10" t="s">
        <v>425</v>
      </c>
    </row>
    <row r="224" spans="1:6" x14ac:dyDescent="0.25">
      <c r="A224" s="10" t="s">
        <v>426</v>
      </c>
      <c r="B224" s="10" t="s">
        <v>427</v>
      </c>
    </row>
    <row r="225" spans="1:6" x14ac:dyDescent="0.25">
      <c r="A225" s="10" t="s">
        <v>428</v>
      </c>
      <c r="B225" s="10" t="s">
        <v>429</v>
      </c>
    </row>
    <row r="226" spans="1:6" x14ac:dyDescent="0.25">
      <c r="A226" s="10" t="s">
        <v>430</v>
      </c>
      <c r="B226" s="10" t="s">
        <v>431</v>
      </c>
    </row>
    <row r="227" spans="1:6" x14ac:dyDescent="0.25">
      <c r="A227" s="10" t="s">
        <v>432</v>
      </c>
      <c r="B227" s="10" t="s">
        <v>433</v>
      </c>
    </row>
    <row r="228" spans="1:6" x14ac:dyDescent="0.25">
      <c r="A228" s="10" t="s">
        <v>434</v>
      </c>
      <c r="B228" s="10" t="s">
        <v>86</v>
      </c>
    </row>
    <row r="229" spans="1:6" x14ac:dyDescent="0.25">
      <c r="A229" s="10" t="s">
        <v>435</v>
      </c>
      <c r="B229" s="10" t="s">
        <v>63</v>
      </c>
    </row>
    <row r="230" spans="1:6" x14ac:dyDescent="0.25">
      <c r="A230" s="10" t="s">
        <v>436</v>
      </c>
      <c r="B230" s="10" t="s">
        <v>437</v>
      </c>
    </row>
    <row r="231" spans="1:6" x14ac:dyDescent="0.25">
      <c r="A231" s="10" t="s">
        <v>438</v>
      </c>
      <c r="B231" s="10" t="s">
        <v>439</v>
      </c>
    </row>
    <row r="232" spans="1:6" x14ac:dyDescent="0.25">
      <c r="A232" s="10" t="s">
        <v>440</v>
      </c>
      <c r="B232" s="10" t="s">
        <v>441</v>
      </c>
    </row>
    <row r="233" spans="1:6" x14ac:dyDescent="0.25">
      <c r="A233" s="10" t="s">
        <v>442</v>
      </c>
      <c r="B233" s="10" t="s">
        <v>443</v>
      </c>
    </row>
    <row r="235" spans="1:6" x14ac:dyDescent="0.25">
      <c r="B235" s="10" t="s">
        <v>444</v>
      </c>
      <c r="C235" s="10" t="str">
        <f>RIGHT(B235,3)</f>
        <v>田紗弓</v>
      </c>
      <c r="D235" s="10" t="s">
        <v>445</v>
      </c>
      <c r="E235" s="10" t="s">
        <v>446</v>
      </c>
      <c r="F235" s="10" t="s">
        <v>24</v>
      </c>
    </row>
    <row r="236" spans="1:6" x14ac:dyDescent="0.25">
      <c r="A236" s="10" t="s">
        <v>447</v>
      </c>
      <c r="B236" s="10" t="s">
        <v>448</v>
      </c>
    </row>
    <row r="237" spans="1:6" x14ac:dyDescent="0.25">
      <c r="A237" s="10" t="s">
        <v>449</v>
      </c>
      <c r="B237" s="10" t="s">
        <v>450</v>
      </c>
    </row>
    <row r="238" spans="1:6" x14ac:dyDescent="0.25">
      <c r="A238" s="10" t="s">
        <v>451</v>
      </c>
      <c r="B238" s="10" t="s">
        <v>452</v>
      </c>
    </row>
    <row r="239" spans="1:6" x14ac:dyDescent="0.25">
      <c r="A239" s="10" t="s">
        <v>453</v>
      </c>
      <c r="B239" s="10" t="s">
        <v>454</v>
      </c>
    </row>
    <row r="240" spans="1:6" x14ac:dyDescent="0.25">
      <c r="A240" s="10" t="s">
        <v>455</v>
      </c>
      <c r="B240" s="10" t="s">
        <v>456</v>
      </c>
    </row>
    <row r="241" spans="1:6" x14ac:dyDescent="0.25">
      <c r="A241" s="10" t="s">
        <v>457</v>
      </c>
      <c r="B241" s="10" t="s">
        <v>458</v>
      </c>
    </row>
    <row r="242" spans="1:6" x14ac:dyDescent="0.25">
      <c r="A242" s="10" t="s">
        <v>459</v>
      </c>
      <c r="B242" s="10" t="s">
        <v>88</v>
      </c>
    </row>
    <row r="243" spans="1:6" x14ac:dyDescent="0.25">
      <c r="A243" s="10" t="s">
        <v>460</v>
      </c>
      <c r="B243" s="10" t="s">
        <v>461</v>
      </c>
    </row>
    <row r="244" spans="1:6" x14ac:dyDescent="0.25">
      <c r="A244" s="10" t="s">
        <v>462</v>
      </c>
      <c r="B244" s="10" t="s">
        <v>463</v>
      </c>
    </row>
    <row r="245" spans="1:6" x14ac:dyDescent="0.25">
      <c r="A245" s="10" t="s">
        <v>464</v>
      </c>
      <c r="B245" s="10" t="s">
        <v>465</v>
      </c>
    </row>
    <row r="246" spans="1:6" x14ac:dyDescent="0.25">
      <c r="A246" s="10" t="s">
        <v>466</v>
      </c>
      <c r="B246" s="10" t="s">
        <v>467</v>
      </c>
    </row>
    <row r="248" spans="1:6" x14ac:dyDescent="0.25">
      <c r="B248" s="10" t="s">
        <v>468</v>
      </c>
      <c r="C248" s="10" t="str">
        <f>RIGHT(B248,3)</f>
        <v>本麻奈</v>
      </c>
      <c r="D248" s="10" t="s">
        <v>469</v>
      </c>
      <c r="E248" s="10" t="s">
        <v>470</v>
      </c>
      <c r="F248" s="10" t="s">
        <v>24</v>
      </c>
    </row>
    <row r="249" spans="1:6" x14ac:dyDescent="0.25">
      <c r="A249" s="10" t="s">
        <v>471</v>
      </c>
      <c r="B249" s="10" t="s">
        <v>472</v>
      </c>
    </row>
    <row r="250" spans="1:6" x14ac:dyDescent="0.25">
      <c r="A250" s="10" t="s">
        <v>473</v>
      </c>
      <c r="B250" s="10" t="s">
        <v>53</v>
      </c>
    </row>
    <row r="251" spans="1:6" x14ac:dyDescent="0.25">
      <c r="A251" s="10" t="s">
        <v>474</v>
      </c>
      <c r="B251" s="10" t="s">
        <v>475</v>
      </c>
    </row>
    <row r="252" spans="1:6" x14ac:dyDescent="0.25">
      <c r="A252" s="10" t="s">
        <v>476</v>
      </c>
      <c r="B252" s="10" t="s">
        <v>477</v>
      </c>
    </row>
    <row r="253" spans="1:6" x14ac:dyDescent="0.25">
      <c r="A253" s="10" t="s">
        <v>478</v>
      </c>
      <c r="B253" s="10" t="s">
        <v>479</v>
      </c>
    </row>
    <row r="254" spans="1:6" x14ac:dyDescent="0.25">
      <c r="A254" s="10" t="s">
        <v>480</v>
      </c>
      <c r="B254" s="10" t="s">
        <v>481</v>
      </c>
    </row>
    <row r="255" spans="1:6" x14ac:dyDescent="0.25">
      <c r="A255" s="10" t="s">
        <v>482</v>
      </c>
      <c r="B255" s="10" t="s">
        <v>88</v>
      </c>
    </row>
    <row r="256" spans="1:6" x14ac:dyDescent="0.25">
      <c r="A256" s="10" t="s">
        <v>483</v>
      </c>
      <c r="B256" s="10" t="s">
        <v>484</v>
      </c>
    </row>
    <row r="257" spans="1:6" x14ac:dyDescent="0.25">
      <c r="A257" s="10" t="s">
        <v>485</v>
      </c>
      <c r="B257" s="10" t="s">
        <v>486</v>
      </c>
    </row>
    <row r="258" spans="1:6" x14ac:dyDescent="0.25">
      <c r="A258" s="10" t="s">
        <v>487</v>
      </c>
      <c r="B258" s="10" t="s">
        <v>488</v>
      </c>
    </row>
    <row r="259" spans="1:6" x14ac:dyDescent="0.25">
      <c r="A259" s="10" t="s">
        <v>489</v>
      </c>
      <c r="B259" s="10" t="s">
        <v>490</v>
      </c>
    </row>
    <row r="261" spans="1:6" x14ac:dyDescent="0.25">
      <c r="B261" s="10" t="s">
        <v>491</v>
      </c>
      <c r="C261" s="10" t="str">
        <f>RIGHT(B261,3)</f>
        <v>向美々</v>
      </c>
      <c r="D261" s="10" t="s">
        <v>492</v>
      </c>
      <c r="E261" s="10" t="s">
        <v>493</v>
      </c>
      <c r="F261" s="10" t="s">
        <v>494</v>
      </c>
    </row>
    <row r="262" spans="1:6" x14ac:dyDescent="0.25">
      <c r="A262" s="10" t="s">
        <v>495</v>
      </c>
      <c r="B262" s="10" t="s">
        <v>496</v>
      </c>
    </row>
    <row r="263" spans="1:6" x14ac:dyDescent="0.25">
      <c r="A263" s="10" t="s">
        <v>497</v>
      </c>
      <c r="B263" s="10" t="s">
        <v>498</v>
      </c>
    </row>
    <row r="264" spans="1:6" x14ac:dyDescent="0.25">
      <c r="A264" s="10" t="s">
        <v>499</v>
      </c>
      <c r="B264" s="10" t="s">
        <v>500</v>
      </c>
    </row>
    <row r="265" spans="1:6" x14ac:dyDescent="0.25">
      <c r="A265" s="10" t="s">
        <v>501</v>
      </c>
      <c r="B265" s="10" t="s">
        <v>502</v>
      </c>
    </row>
    <row r="266" spans="1:6" x14ac:dyDescent="0.25">
      <c r="A266" s="10" t="s">
        <v>503</v>
      </c>
      <c r="B266" s="10" t="s">
        <v>504</v>
      </c>
    </row>
    <row r="267" spans="1:6" x14ac:dyDescent="0.25">
      <c r="A267" s="10" t="s">
        <v>505</v>
      </c>
      <c r="B267" s="10" t="s">
        <v>458</v>
      </c>
    </row>
    <row r="268" spans="1:6" x14ac:dyDescent="0.25">
      <c r="A268" s="10" t="s">
        <v>506</v>
      </c>
      <c r="B268" s="10" t="s">
        <v>38</v>
      </c>
    </row>
    <row r="269" spans="1:6" x14ac:dyDescent="0.25">
      <c r="A269" s="10" t="s">
        <v>507</v>
      </c>
      <c r="B269" s="10" t="s">
        <v>508</v>
      </c>
    </row>
    <row r="270" spans="1:6" x14ac:dyDescent="0.25">
      <c r="A270" s="10" t="s">
        <v>509</v>
      </c>
      <c r="B270" s="10" t="s">
        <v>510</v>
      </c>
    </row>
    <row r="271" spans="1:6" x14ac:dyDescent="0.25">
      <c r="A271" s="10" t="s">
        <v>511</v>
      </c>
      <c r="B271" s="10" t="s">
        <v>512</v>
      </c>
    </row>
    <row r="272" spans="1:6" x14ac:dyDescent="0.25">
      <c r="A272" s="10" t="s">
        <v>513</v>
      </c>
      <c r="B272" s="10" t="s">
        <v>514</v>
      </c>
    </row>
    <row r="274" spans="1:6" x14ac:dyDescent="0.25">
      <c r="B274" s="10" t="s">
        <v>515</v>
      </c>
      <c r="C274" s="10" t="str">
        <f>RIGHT(B274,3)</f>
        <v>あゆみ</v>
      </c>
      <c r="D274" s="10" t="s">
        <v>516</v>
      </c>
      <c r="E274" s="10" t="s">
        <v>517</v>
      </c>
      <c r="F274" s="10" t="s">
        <v>24</v>
      </c>
    </row>
    <row r="275" spans="1:6" x14ac:dyDescent="0.25">
      <c r="A275" s="10" t="s">
        <v>518</v>
      </c>
      <c r="B275" s="10" t="s">
        <v>519</v>
      </c>
    </row>
    <row r="276" spans="1:6" x14ac:dyDescent="0.25">
      <c r="A276" s="10" t="s">
        <v>520</v>
      </c>
      <c r="B276" s="10" t="s">
        <v>78</v>
      </c>
    </row>
    <row r="277" spans="1:6" x14ac:dyDescent="0.25">
      <c r="A277" s="10" t="s">
        <v>521</v>
      </c>
      <c r="B277" s="10" t="s">
        <v>452</v>
      </c>
    </row>
    <row r="278" spans="1:6" x14ac:dyDescent="0.25">
      <c r="A278" s="10" t="s">
        <v>522</v>
      </c>
      <c r="B278" s="10" t="s">
        <v>523</v>
      </c>
    </row>
    <row r="279" spans="1:6" x14ac:dyDescent="0.25">
      <c r="A279" s="10" t="s">
        <v>524</v>
      </c>
      <c r="B279" s="10" t="s">
        <v>525</v>
      </c>
    </row>
    <row r="280" spans="1:6" x14ac:dyDescent="0.25">
      <c r="A280" s="10" t="s">
        <v>526</v>
      </c>
      <c r="B280" s="10" t="s">
        <v>458</v>
      </c>
    </row>
    <row r="281" spans="1:6" x14ac:dyDescent="0.25">
      <c r="A281" s="10" t="s">
        <v>527</v>
      </c>
      <c r="B281" s="10" t="s">
        <v>88</v>
      </c>
    </row>
    <row r="282" spans="1:6" x14ac:dyDescent="0.25">
      <c r="A282" s="10" t="s">
        <v>528</v>
      </c>
      <c r="B282" s="10" t="s">
        <v>529</v>
      </c>
    </row>
    <row r="283" spans="1:6" x14ac:dyDescent="0.25">
      <c r="A283" s="10" t="s">
        <v>530</v>
      </c>
      <c r="B283" s="10" t="s">
        <v>531</v>
      </c>
    </row>
    <row r="284" spans="1:6" x14ac:dyDescent="0.25">
      <c r="A284" s="10" t="s">
        <v>532</v>
      </c>
      <c r="B284" s="10" t="s">
        <v>533</v>
      </c>
    </row>
    <row r="285" spans="1:6" x14ac:dyDescent="0.25">
      <c r="A285" s="10" t="s">
        <v>534</v>
      </c>
      <c r="B285" s="10" t="s">
        <v>535</v>
      </c>
    </row>
    <row r="287" spans="1:6" x14ac:dyDescent="0.25">
      <c r="B287" s="10" t="s">
        <v>536</v>
      </c>
      <c r="C287" s="10" t="str">
        <f>RIGHT(B287,3)</f>
        <v>ントス</v>
      </c>
      <c r="D287" s="10" t="s">
        <v>537</v>
      </c>
      <c r="E287" s="10" t="s">
        <v>538</v>
      </c>
      <c r="F287" s="10" t="s">
        <v>24</v>
      </c>
    </row>
    <row r="288" spans="1:6" x14ac:dyDescent="0.25">
      <c r="A288" s="10" t="s">
        <v>539</v>
      </c>
      <c r="B288" s="10" t="s">
        <v>540</v>
      </c>
    </row>
    <row r="289" spans="1:6" x14ac:dyDescent="0.25">
      <c r="A289" s="10" t="s">
        <v>541</v>
      </c>
      <c r="B289" s="10" t="s">
        <v>220</v>
      </c>
    </row>
    <row r="290" spans="1:6" x14ac:dyDescent="0.25">
      <c r="A290" s="10" t="s">
        <v>542</v>
      </c>
      <c r="B290" s="10" t="s">
        <v>543</v>
      </c>
    </row>
    <row r="291" spans="1:6" x14ac:dyDescent="0.25">
      <c r="A291" s="10" t="s">
        <v>544</v>
      </c>
      <c r="B291" s="10" t="s">
        <v>545</v>
      </c>
    </row>
    <row r="292" spans="1:6" x14ac:dyDescent="0.25">
      <c r="A292" s="10" t="s">
        <v>546</v>
      </c>
      <c r="B292" s="10" t="s">
        <v>547</v>
      </c>
    </row>
    <row r="293" spans="1:6" x14ac:dyDescent="0.25">
      <c r="A293" s="10" t="s">
        <v>548</v>
      </c>
      <c r="B293" s="10" t="s">
        <v>111</v>
      </c>
    </row>
    <row r="294" spans="1:6" x14ac:dyDescent="0.25">
      <c r="A294" s="10" t="s">
        <v>549</v>
      </c>
      <c r="B294" s="10" t="s">
        <v>550</v>
      </c>
    </row>
    <row r="295" spans="1:6" x14ac:dyDescent="0.25">
      <c r="A295" s="10" t="s">
        <v>551</v>
      </c>
      <c r="B295" s="10" t="s">
        <v>552</v>
      </c>
    </row>
    <row r="296" spans="1:6" x14ac:dyDescent="0.25">
      <c r="A296" s="10" t="s">
        <v>553</v>
      </c>
      <c r="B296" s="10" t="s">
        <v>554</v>
      </c>
    </row>
    <row r="297" spans="1:6" x14ac:dyDescent="0.25">
      <c r="A297" s="10" t="s">
        <v>555</v>
      </c>
      <c r="B297" s="10" t="s">
        <v>556</v>
      </c>
    </row>
    <row r="298" spans="1:6" x14ac:dyDescent="0.25">
      <c r="A298" s="10" t="s">
        <v>557</v>
      </c>
      <c r="B298" s="10" t="s">
        <v>558</v>
      </c>
    </row>
    <row r="300" spans="1:6" x14ac:dyDescent="0.25">
      <c r="B300" s="10" t="s">
        <v>559</v>
      </c>
      <c r="C300" s="10" t="str">
        <f>RIGHT(B300,3)</f>
        <v>あかね</v>
      </c>
      <c r="D300" s="10" t="s">
        <v>560</v>
      </c>
      <c r="E300" s="10" t="s">
        <v>561</v>
      </c>
      <c r="F300" s="10" t="s">
        <v>24</v>
      </c>
    </row>
    <row r="301" spans="1:6" x14ac:dyDescent="0.25">
      <c r="A301" s="10" t="s">
        <v>562</v>
      </c>
      <c r="B301" s="10" t="s">
        <v>563</v>
      </c>
    </row>
    <row r="302" spans="1:6" x14ac:dyDescent="0.25">
      <c r="A302" s="10" t="s">
        <v>564</v>
      </c>
      <c r="B302" s="10" t="s">
        <v>565</v>
      </c>
    </row>
    <row r="303" spans="1:6" x14ac:dyDescent="0.25">
      <c r="A303" s="10" t="s">
        <v>566</v>
      </c>
      <c r="B303" s="10" t="s">
        <v>567</v>
      </c>
    </row>
    <row r="304" spans="1:6" x14ac:dyDescent="0.25">
      <c r="A304" s="10" t="s">
        <v>568</v>
      </c>
      <c r="B304" s="10" t="s">
        <v>569</v>
      </c>
    </row>
    <row r="305" spans="1:6" x14ac:dyDescent="0.25">
      <c r="A305" s="10" t="s">
        <v>570</v>
      </c>
      <c r="B305" s="10" t="s">
        <v>571</v>
      </c>
    </row>
    <row r="306" spans="1:6" x14ac:dyDescent="0.25">
      <c r="A306" s="10" t="s">
        <v>572</v>
      </c>
      <c r="B306" s="10" t="s">
        <v>458</v>
      </c>
    </row>
    <row r="307" spans="1:6" x14ac:dyDescent="0.25">
      <c r="A307" s="10" t="s">
        <v>573</v>
      </c>
      <c r="B307" s="10" t="s">
        <v>550</v>
      </c>
    </row>
    <row r="308" spans="1:6" x14ac:dyDescent="0.25">
      <c r="A308" s="10" t="s">
        <v>574</v>
      </c>
      <c r="B308" s="10" t="s">
        <v>575</v>
      </c>
    </row>
    <row r="309" spans="1:6" x14ac:dyDescent="0.25">
      <c r="A309" s="10" t="s">
        <v>576</v>
      </c>
      <c r="B309" s="10" t="s">
        <v>577</v>
      </c>
    </row>
    <row r="310" spans="1:6" x14ac:dyDescent="0.25">
      <c r="A310" s="10" t="s">
        <v>578</v>
      </c>
      <c r="B310" s="10" t="s">
        <v>579</v>
      </c>
    </row>
    <row r="311" spans="1:6" x14ac:dyDescent="0.25">
      <c r="A311" s="10" t="s">
        <v>580</v>
      </c>
      <c r="B311" s="10" t="s">
        <v>581</v>
      </c>
    </row>
    <row r="313" spans="1:6" x14ac:dyDescent="0.25">
      <c r="B313" s="10" t="s">
        <v>582</v>
      </c>
      <c r="C313" s="10" t="str">
        <f>RIGHT(B313,3)</f>
        <v>峰小春</v>
      </c>
      <c r="D313" s="10" t="s">
        <v>583</v>
      </c>
      <c r="E313" s="10" t="s">
        <v>584</v>
      </c>
      <c r="F313" s="10" t="s">
        <v>24</v>
      </c>
    </row>
    <row r="314" spans="1:6" x14ac:dyDescent="0.25">
      <c r="A314" s="10" t="s">
        <v>585</v>
      </c>
      <c r="B314" s="10" t="s">
        <v>586</v>
      </c>
    </row>
    <row r="315" spans="1:6" x14ac:dyDescent="0.25">
      <c r="A315" s="10" t="s">
        <v>587</v>
      </c>
      <c r="B315" s="10" t="s">
        <v>53</v>
      </c>
    </row>
    <row r="316" spans="1:6" x14ac:dyDescent="0.25">
      <c r="A316" s="10" t="s">
        <v>588</v>
      </c>
      <c r="B316" s="10" t="s">
        <v>589</v>
      </c>
    </row>
    <row r="317" spans="1:6" x14ac:dyDescent="0.25">
      <c r="A317" s="10" t="s">
        <v>590</v>
      </c>
      <c r="B317" s="10" t="s">
        <v>591</v>
      </c>
    </row>
    <row r="318" spans="1:6" x14ac:dyDescent="0.25">
      <c r="A318" s="10" t="s">
        <v>592</v>
      </c>
      <c r="B318" s="10" t="s">
        <v>593</v>
      </c>
    </row>
    <row r="319" spans="1:6" x14ac:dyDescent="0.25">
      <c r="A319" s="10" t="s">
        <v>594</v>
      </c>
      <c r="B319" s="10" t="s">
        <v>36</v>
      </c>
    </row>
    <row r="320" spans="1:6" x14ac:dyDescent="0.25">
      <c r="A320" s="10" t="s">
        <v>595</v>
      </c>
      <c r="B320" s="10" t="s">
        <v>550</v>
      </c>
    </row>
    <row r="321" spans="1:6" x14ac:dyDescent="0.25">
      <c r="A321" s="10" t="s">
        <v>596</v>
      </c>
      <c r="B321" s="10" t="s">
        <v>597</v>
      </c>
    </row>
    <row r="322" spans="1:6" x14ac:dyDescent="0.25">
      <c r="A322" s="10" t="s">
        <v>598</v>
      </c>
      <c r="B322" s="10" t="s">
        <v>599</v>
      </c>
    </row>
    <row r="323" spans="1:6" x14ac:dyDescent="0.25">
      <c r="A323" s="10" t="s">
        <v>600</v>
      </c>
      <c r="B323" s="10" t="s">
        <v>601</v>
      </c>
    </row>
    <row r="324" spans="1:6" x14ac:dyDescent="0.25">
      <c r="A324" s="10" t="s">
        <v>602</v>
      </c>
      <c r="B324" s="10" t="s">
        <v>603</v>
      </c>
    </row>
    <row r="326" spans="1:6" x14ac:dyDescent="0.25">
      <c r="B326" s="10" t="s">
        <v>604</v>
      </c>
      <c r="C326" s="10" t="str">
        <f>RIGHT(B326,3)</f>
        <v>林文乃</v>
      </c>
      <c r="D326" s="10" t="s">
        <v>605</v>
      </c>
      <c r="E326" s="10" t="s">
        <v>606</v>
      </c>
      <c r="F326" s="10" t="s">
        <v>24</v>
      </c>
    </row>
    <row r="327" spans="1:6" x14ac:dyDescent="0.25">
      <c r="A327" s="10" t="s">
        <v>607</v>
      </c>
      <c r="B327" s="10" t="s">
        <v>608</v>
      </c>
    </row>
    <row r="328" spans="1:6" x14ac:dyDescent="0.25">
      <c r="A328" s="10" t="s">
        <v>609</v>
      </c>
      <c r="B328" s="10" t="s">
        <v>610</v>
      </c>
    </row>
    <row r="329" spans="1:6" x14ac:dyDescent="0.25">
      <c r="A329" s="10" t="s">
        <v>611</v>
      </c>
      <c r="B329" s="10" t="s">
        <v>612</v>
      </c>
    </row>
    <row r="330" spans="1:6" x14ac:dyDescent="0.25">
      <c r="A330" s="10" t="s">
        <v>613</v>
      </c>
      <c r="B330" s="10" t="s">
        <v>614</v>
      </c>
    </row>
    <row r="331" spans="1:6" x14ac:dyDescent="0.25">
      <c r="A331" s="10" t="s">
        <v>615</v>
      </c>
      <c r="B331" s="10" t="s">
        <v>616</v>
      </c>
    </row>
    <row r="332" spans="1:6" x14ac:dyDescent="0.25">
      <c r="A332" s="10" t="s">
        <v>617</v>
      </c>
      <c r="B332" s="10" t="s">
        <v>86</v>
      </c>
    </row>
    <row r="333" spans="1:6" x14ac:dyDescent="0.25">
      <c r="A333" s="10" t="s">
        <v>618</v>
      </c>
      <c r="B333" s="10" t="s">
        <v>88</v>
      </c>
    </row>
    <row r="334" spans="1:6" x14ac:dyDescent="0.25">
      <c r="A334" s="10" t="s">
        <v>619</v>
      </c>
      <c r="B334" s="10" t="s">
        <v>620</v>
      </c>
    </row>
    <row r="335" spans="1:6" x14ac:dyDescent="0.25">
      <c r="A335" s="10" t="s">
        <v>621</v>
      </c>
      <c r="B335" s="10" t="s">
        <v>622</v>
      </c>
    </row>
    <row r="336" spans="1:6" x14ac:dyDescent="0.25">
      <c r="A336" s="10" t="s">
        <v>623</v>
      </c>
      <c r="B336" s="10" t="s">
        <v>624</v>
      </c>
    </row>
    <row r="337" spans="1:6" x14ac:dyDescent="0.25">
      <c r="A337" s="10" t="s">
        <v>625</v>
      </c>
      <c r="B337" s="10" t="s">
        <v>626</v>
      </c>
    </row>
    <row r="339" spans="1:6" x14ac:dyDescent="0.25">
      <c r="B339" s="10" t="s">
        <v>627</v>
      </c>
      <c r="C339" s="10" t="str">
        <f>RIGHT(B339,3)</f>
        <v>谷るる</v>
      </c>
      <c r="D339" s="10" t="s">
        <v>628</v>
      </c>
      <c r="E339" s="10" t="s">
        <v>629</v>
      </c>
      <c r="F339" s="10" t="s">
        <v>494</v>
      </c>
    </row>
    <row r="340" spans="1:6" x14ac:dyDescent="0.25">
      <c r="A340" s="10" t="s">
        <v>630</v>
      </c>
      <c r="B340" s="10" t="s">
        <v>631</v>
      </c>
    </row>
    <row r="341" spans="1:6" x14ac:dyDescent="0.25">
      <c r="A341" s="10" t="s">
        <v>632</v>
      </c>
      <c r="B341" s="10" t="s">
        <v>53</v>
      </c>
    </row>
    <row r="342" spans="1:6" x14ac:dyDescent="0.25">
      <c r="A342" s="10" t="s">
        <v>633</v>
      </c>
      <c r="B342" s="10" t="s">
        <v>634</v>
      </c>
    </row>
    <row r="343" spans="1:6" x14ac:dyDescent="0.25">
      <c r="A343" s="10" t="s">
        <v>635</v>
      </c>
      <c r="B343" s="10" t="s">
        <v>636</v>
      </c>
    </row>
    <row r="344" spans="1:6" x14ac:dyDescent="0.25">
      <c r="A344" s="10" t="s">
        <v>637</v>
      </c>
      <c r="B344" s="10" t="s">
        <v>638</v>
      </c>
    </row>
    <row r="345" spans="1:6" x14ac:dyDescent="0.25">
      <c r="A345" s="10" t="s">
        <v>639</v>
      </c>
      <c r="B345" s="10" t="s">
        <v>36</v>
      </c>
    </row>
    <row r="346" spans="1:6" x14ac:dyDescent="0.25">
      <c r="A346" s="10" t="s">
        <v>640</v>
      </c>
      <c r="B346" s="10" t="s">
        <v>550</v>
      </c>
    </row>
    <row r="347" spans="1:6" x14ac:dyDescent="0.25">
      <c r="A347" s="10" t="s">
        <v>641</v>
      </c>
      <c r="B347" s="10" t="s">
        <v>642</v>
      </c>
    </row>
    <row r="348" spans="1:6" x14ac:dyDescent="0.25">
      <c r="A348" s="10" t="s">
        <v>643</v>
      </c>
      <c r="B348" s="10" t="s">
        <v>644</v>
      </c>
    </row>
    <row r="349" spans="1:6" x14ac:dyDescent="0.25">
      <c r="A349" s="10" t="s">
        <v>645</v>
      </c>
      <c r="B349" s="10" t="s">
        <v>646</v>
      </c>
    </row>
    <row r="350" spans="1:6" x14ac:dyDescent="0.25">
      <c r="A350" s="10" t="s">
        <v>647</v>
      </c>
      <c r="B350" s="10" t="s">
        <v>648</v>
      </c>
    </row>
    <row r="352" spans="1:6" x14ac:dyDescent="0.25">
      <c r="B352" s="10" t="s">
        <v>649</v>
      </c>
      <c r="C352" s="10" t="str">
        <f>RIGHT(B352,3)</f>
        <v>アスカ</v>
      </c>
      <c r="D352" s="10" t="s">
        <v>650</v>
      </c>
      <c r="E352" s="10" t="s">
        <v>651</v>
      </c>
      <c r="F352" s="10" t="s">
        <v>24</v>
      </c>
    </row>
    <row r="353" spans="1:6" x14ac:dyDescent="0.25">
      <c r="A353" s="10" t="s">
        <v>652</v>
      </c>
      <c r="B353" s="10" t="s">
        <v>653</v>
      </c>
    </row>
    <row r="354" spans="1:6" x14ac:dyDescent="0.25">
      <c r="A354" s="10" t="s">
        <v>654</v>
      </c>
      <c r="B354" s="10" t="s">
        <v>655</v>
      </c>
    </row>
    <row r="355" spans="1:6" x14ac:dyDescent="0.25">
      <c r="A355" s="10" t="s">
        <v>656</v>
      </c>
      <c r="B355" s="10" t="s">
        <v>657</v>
      </c>
    </row>
    <row r="356" spans="1:6" x14ac:dyDescent="0.25">
      <c r="A356" s="10" t="s">
        <v>658</v>
      </c>
      <c r="B356" s="10" t="s">
        <v>659</v>
      </c>
    </row>
    <row r="357" spans="1:6" x14ac:dyDescent="0.25">
      <c r="A357" s="10" t="s">
        <v>660</v>
      </c>
      <c r="B357" s="10" t="s">
        <v>661</v>
      </c>
    </row>
    <row r="358" spans="1:6" x14ac:dyDescent="0.25">
      <c r="A358" s="10" t="s">
        <v>662</v>
      </c>
      <c r="B358" s="10" t="s">
        <v>181</v>
      </c>
    </row>
    <row r="359" spans="1:6" x14ac:dyDescent="0.25">
      <c r="A359" s="10" t="s">
        <v>663</v>
      </c>
      <c r="B359" s="10" t="s">
        <v>63</v>
      </c>
    </row>
    <row r="360" spans="1:6" x14ac:dyDescent="0.25">
      <c r="A360" s="10" t="s">
        <v>664</v>
      </c>
      <c r="B360" s="10" t="s">
        <v>665</v>
      </c>
    </row>
    <row r="361" spans="1:6" x14ac:dyDescent="0.25">
      <c r="A361" s="10" t="s">
        <v>666</v>
      </c>
      <c r="B361" s="10" t="s">
        <v>667</v>
      </c>
    </row>
    <row r="362" spans="1:6" x14ac:dyDescent="0.25">
      <c r="A362" s="10" t="s">
        <v>668</v>
      </c>
      <c r="B362" s="10" t="s">
        <v>669</v>
      </c>
    </row>
    <row r="363" spans="1:6" x14ac:dyDescent="0.25">
      <c r="A363" s="10" t="s">
        <v>670</v>
      </c>
      <c r="B363" s="10" t="s">
        <v>671</v>
      </c>
    </row>
    <row r="365" spans="1:6" x14ac:dyDescent="0.25">
      <c r="B365" s="10" t="s">
        <v>672</v>
      </c>
      <c r="C365" s="10" t="str">
        <f>RIGHT(B365,3)</f>
        <v>ハルカ</v>
      </c>
      <c r="D365" s="10" t="s">
        <v>673</v>
      </c>
      <c r="E365" s="10" t="s">
        <v>674</v>
      </c>
      <c r="F365" s="10" t="s">
        <v>24</v>
      </c>
    </row>
    <row r="366" spans="1:6" x14ac:dyDescent="0.25">
      <c r="A366" s="10" t="s">
        <v>675</v>
      </c>
      <c r="B366" s="10" t="s">
        <v>676</v>
      </c>
    </row>
    <row r="367" spans="1:6" x14ac:dyDescent="0.25">
      <c r="A367" s="10" t="s">
        <v>677</v>
      </c>
      <c r="B367" s="10" t="s">
        <v>78</v>
      </c>
    </row>
    <row r="368" spans="1:6" x14ac:dyDescent="0.25">
      <c r="A368" s="10" t="s">
        <v>678</v>
      </c>
      <c r="B368" s="10" t="s">
        <v>679</v>
      </c>
    </row>
    <row r="369" spans="1:6" x14ac:dyDescent="0.25">
      <c r="A369" s="10" t="s">
        <v>680</v>
      </c>
      <c r="B369" s="10" t="s">
        <v>681</v>
      </c>
    </row>
    <row r="370" spans="1:6" x14ac:dyDescent="0.25">
      <c r="A370" s="10" t="s">
        <v>682</v>
      </c>
      <c r="B370" s="10" t="s">
        <v>683</v>
      </c>
    </row>
    <row r="371" spans="1:6" x14ac:dyDescent="0.25">
      <c r="A371" s="10" t="s">
        <v>684</v>
      </c>
      <c r="B371" s="10" t="s">
        <v>86</v>
      </c>
    </row>
    <row r="372" spans="1:6" x14ac:dyDescent="0.25">
      <c r="A372" s="10" t="s">
        <v>685</v>
      </c>
      <c r="B372" s="10" t="s">
        <v>88</v>
      </c>
    </row>
    <row r="373" spans="1:6" x14ac:dyDescent="0.25">
      <c r="A373" s="10" t="s">
        <v>686</v>
      </c>
      <c r="B373" s="10" t="s">
        <v>687</v>
      </c>
    </row>
    <row r="374" spans="1:6" x14ac:dyDescent="0.25">
      <c r="A374" s="10" t="s">
        <v>688</v>
      </c>
      <c r="B374" s="10" t="s">
        <v>689</v>
      </c>
    </row>
    <row r="375" spans="1:6" x14ac:dyDescent="0.25">
      <c r="A375" s="10" t="s">
        <v>690</v>
      </c>
      <c r="B375" s="10" t="s">
        <v>691</v>
      </c>
    </row>
    <row r="376" spans="1:6" x14ac:dyDescent="0.25">
      <c r="A376" s="10" t="s">
        <v>692</v>
      </c>
      <c r="B376" s="10" t="s">
        <v>693</v>
      </c>
    </row>
    <row r="378" spans="1:6" x14ac:dyDescent="0.25">
      <c r="B378" s="10" t="s">
        <v>694</v>
      </c>
      <c r="C378" s="10" t="str">
        <f>RIGHT(B378,3)</f>
        <v>草弓華</v>
      </c>
      <c r="D378" s="10" t="s">
        <v>695</v>
      </c>
      <c r="E378" s="10" t="s">
        <v>696</v>
      </c>
      <c r="F378" s="10" t="s">
        <v>24</v>
      </c>
    </row>
    <row r="379" spans="1:6" x14ac:dyDescent="0.25">
      <c r="A379" s="10" t="s">
        <v>697</v>
      </c>
      <c r="B379" s="10" t="s">
        <v>698</v>
      </c>
    </row>
    <row r="380" spans="1:6" x14ac:dyDescent="0.25">
      <c r="A380" s="10" t="s">
        <v>699</v>
      </c>
      <c r="B380" s="10" t="s">
        <v>220</v>
      </c>
    </row>
    <row r="381" spans="1:6" x14ac:dyDescent="0.25">
      <c r="A381" s="10" t="s">
        <v>700</v>
      </c>
      <c r="B381" s="10" t="s">
        <v>701</v>
      </c>
    </row>
    <row r="382" spans="1:6" x14ac:dyDescent="0.25">
      <c r="A382" s="10" t="s">
        <v>702</v>
      </c>
      <c r="B382" s="10" t="s">
        <v>703</v>
      </c>
    </row>
    <row r="383" spans="1:6" x14ac:dyDescent="0.25">
      <c r="A383" s="10" t="s">
        <v>704</v>
      </c>
      <c r="B383" s="10" t="s">
        <v>705</v>
      </c>
    </row>
    <row r="384" spans="1:6" x14ac:dyDescent="0.25">
      <c r="A384" s="10" t="s">
        <v>706</v>
      </c>
      <c r="B384" s="10" t="s">
        <v>411</v>
      </c>
    </row>
    <row r="385" spans="1:6" x14ac:dyDescent="0.25">
      <c r="A385" s="10" t="s">
        <v>707</v>
      </c>
      <c r="B385" s="10" t="s">
        <v>88</v>
      </c>
    </row>
    <row r="386" spans="1:6" x14ac:dyDescent="0.25">
      <c r="A386" s="10" t="s">
        <v>708</v>
      </c>
      <c r="B386" s="10" t="s">
        <v>709</v>
      </c>
    </row>
    <row r="387" spans="1:6" x14ac:dyDescent="0.25">
      <c r="A387" s="10" t="s">
        <v>710</v>
      </c>
      <c r="B387" s="10" t="s">
        <v>711</v>
      </c>
    </row>
    <row r="388" spans="1:6" x14ac:dyDescent="0.25">
      <c r="A388" s="10" t="s">
        <v>712</v>
      </c>
      <c r="B388" s="10" t="s">
        <v>713</v>
      </c>
    </row>
    <row r="389" spans="1:6" x14ac:dyDescent="0.25">
      <c r="A389" s="10" t="s">
        <v>714</v>
      </c>
      <c r="B389" s="10" t="s">
        <v>715</v>
      </c>
    </row>
    <row r="391" spans="1:6" x14ac:dyDescent="0.25">
      <c r="B391" s="10" t="s">
        <v>716</v>
      </c>
      <c r="C391" s="10" t="str">
        <f>RIGHT(B391,3)</f>
        <v>麻里絵</v>
      </c>
      <c r="D391" s="10" t="s">
        <v>717</v>
      </c>
      <c r="E391" s="10" t="s">
        <v>718</v>
      </c>
      <c r="F391" s="10" t="s">
        <v>24</v>
      </c>
    </row>
    <row r="392" spans="1:6" x14ac:dyDescent="0.25">
      <c r="A392" s="10" t="s">
        <v>719</v>
      </c>
      <c r="B392" s="10" t="s">
        <v>720</v>
      </c>
    </row>
    <row r="393" spans="1:6" x14ac:dyDescent="0.25">
      <c r="A393" s="10" t="s">
        <v>721</v>
      </c>
      <c r="B393" s="10" t="s">
        <v>722</v>
      </c>
    </row>
    <row r="394" spans="1:6" x14ac:dyDescent="0.25">
      <c r="A394" s="10" t="s">
        <v>723</v>
      </c>
      <c r="B394" s="10" t="s">
        <v>724</v>
      </c>
    </row>
    <row r="395" spans="1:6" x14ac:dyDescent="0.25">
      <c r="A395" s="10" t="s">
        <v>725</v>
      </c>
      <c r="B395" s="10" t="s">
        <v>726</v>
      </c>
    </row>
    <row r="396" spans="1:6" x14ac:dyDescent="0.25">
      <c r="A396" s="10" t="s">
        <v>727</v>
      </c>
      <c r="B396" s="10" t="s">
        <v>728</v>
      </c>
    </row>
    <row r="397" spans="1:6" x14ac:dyDescent="0.25">
      <c r="A397" s="10" t="s">
        <v>729</v>
      </c>
      <c r="B397" s="10" t="s">
        <v>36</v>
      </c>
    </row>
    <row r="398" spans="1:6" x14ac:dyDescent="0.25">
      <c r="A398" s="10" t="s">
        <v>730</v>
      </c>
      <c r="B398" s="10" t="s">
        <v>38</v>
      </c>
    </row>
    <row r="399" spans="1:6" x14ac:dyDescent="0.25">
      <c r="A399" s="10" t="s">
        <v>731</v>
      </c>
      <c r="B399" s="10" t="s">
        <v>732</v>
      </c>
    </row>
    <row r="400" spans="1:6" x14ac:dyDescent="0.25">
      <c r="A400" s="10" t="s">
        <v>733</v>
      </c>
      <c r="B400" s="10" t="s">
        <v>734</v>
      </c>
    </row>
    <row r="401" spans="1:6" x14ac:dyDescent="0.25">
      <c r="A401" s="10" t="s">
        <v>735</v>
      </c>
      <c r="B401" s="10" t="s">
        <v>736</v>
      </c>
    </row>
    <row r="402" spans="1:6" x14ac:dyDescent="0.25">
      <c r="A402" s="10" t="s">
        <v>737</v>
      </c>
      <c r="B402" s="10" t="s">
        <v>738</v>
      </c>
    </row>
    <row r="404" spans="1:6" x14ac:dyDescent="0.25">
      <c r="B404" s="10" t="s">
        <v>739</v>
      </c>
      <c r="C404" s="10" t="str">
        <f>RIGHT(B404,3)</f>
        <v>えりん</v>
      </c>
      <c r="D404" s="10" t="s">
        <v>740</v>
      </c>
      <c r="E404" s="10" t="s">
        <v>741</v>
      </c>
      <c r="F404" s="10" t="s">
        <v>24</v>
      </c>
    </row>
    <row r="405" spans="1:6" x14ac:dyDescent="0.25">
      <c r="A405" s="10" t="s">
        <v>742</v>
      </c>
      <c r="B405" s="10" t="s">
        <v>743</v>
      </c>
    </row>
    <row r="406" spans="1:6" x14ac:dyDescent="0.25">
      <c r="A406" s="10" t="s">
        <v>744</v>
      </c>
      <c r="B406" s="10" t="s">
        <v>103</v>
      </c>
    </row>
    <row r="407" spans="1:6" x14ac:dyDescent="0.25">
      <c r="A407" s="10" t="s">
        <v>745</v>
      </c>
      <c r="B407" s="10" t="s">
        <v>746</v>
      </c>
    </row>
    <row r="408" spans="1:6" x14ac:dyDescent="0.25">
      <c r="A408" s="10" t="s">
        <v>747</v>
      </c>
      <c r="B408" s="10" t="s">
        <v>748</v>
      </c>
    </row>
    <row r="409" spans="1:6" x14ac:dyDescent="0.25">
      <c r="A409" s="10" t="s">
        <v>749</v>
      </c>
      <c r="B409" s="10" t="s">
        <v>750</v>
      </c>
    </row>
    <row r="410" spans="1:6" x14ac:dyDescent="0.25">
      <c r="A410" s="10" t="s">
        <v>751</v>
      </c>
      <c r="B410" s="10" t="s">
        <v>365</v>
      </c>
    </row>
    <row r="411" spans="1:6" x14ac:dyDescent="0.25">
      <c r="A411" s="10" t="s">
        <v>752</v>
      </c>
      <c r="B411" s="10" t="s">
        <v>550</v>
      </c>
    </row>
    <row r="412" spans="1:6" x14ac:dyDescent="0.25">
      <c r="A412" s="10" t="s">
        <v>753</v>
      </c>
      <c r="B412" s="10" t="s">
        <v>754</v>
      </c>
    </row>
    <row r="413" spans="1:6" x14ac:dyDescent="0.25">
      <c r="A413" s="10" t="s">
        <v>755</v>
      </c>
      <c r="B413" s="10" t="s">
        <v>756</v>
      </c>
    </row>
    <row r="414" spans="1:6" x14ac:dyDescent="0.25">
      <c r="A414" s="10" t="s">
        <v>757</v>
      </c>
      <c r="B414" s="10" t="s">
        <v>758</v>
      </c>
    </row>
    <row r="415" spans="1:6" x14ac:dyDescent="0.25">
      <c r="A415" s="10" t="s">
        <v>759</v>
      </c>
      <c r="B415" s="10" t="s">
        <v>760</v>
      </c>
    </row>
    <row r="417" spans="1:6" x14ac:dyDescent="0.25">
      <c r="B417" s="10" t="s">
        <v>761</v>
      </c>
      <c r="C417" s="10" t="str">
        <f>RIGHT(B417,3)</f>
        <v>雪城渚</v>
      </c>
      <c r="D417" s="10" t="s">
        <v>762</v>
      </c>
      <c r="E417" s="10" t="s">
        <v>763</v>
      </c>
      <c r="F417" s="10" t="s">
        <v>764</v>
      </c>
    </row>
    <row r="418" spans="1:6" x14ac:dyDescent="0.25">
      <c r="A418" s="10" t="s">
        <v>765</v>
      </c>
      <c r="B418" s="10" t="s">
        <v>766</v>
      </c>
    </row>
    <row r="419" spans="1:6" x14ac:dyDescent="0.25">
      <c r="A419" s="10" t="s">
        <v>767</v>
      </c>
      <c r="B419" s="10" t="s">
        <v>28</v>
      </c>
    </row>
    <row r="420" spans="1:6" x14ac:dyDescent="0.25">
      <c r="A420" s="10" t="s">
        <v>768</v>
      </c>
      <c r="B420" s="10" t="s">
        <v>769</v>
      </c>
    </row>
    <row r="421" spans="1:6" x14ac:dyDescent="0.25">
      <c r="A421" s="10" t="s">
        <v>770</v>
      </c>
      <c r="B421" s="10" t="s">
        <v>771</v>
      </c>
    </row>
    <row r="422" spans="1:6" x14ac:dyDescent="0.25">
      <c r="A422" s="10" t="s">
        <v>772</v>
      </c>
      <c r="B422" s="10" t="s">
        <v>773</v>
      </c>
    </row>
    <row r="423" spans="1:6" x14ac:dyDescent="0.25">
      <c r="A423" s="10" t="s">
        <v>774</v>
      </c>
      <c r="B423" s="10" t="s">
        <v>111</v>
      </c>
    </row>
    <row r="424" spans="1:6" x14ac:dyDescent="0.25">
      <c r="A424" s="10" t="s">
        <v>775</v>
      </c>
      <c r="B424" s="10" t="s">
        <v>88</v>
      </c>
    </row>
    <row r="425" spans="1:6" x14ac:dyDescent="0.25">
      <c r="A425" s="10" t="s">
        <v>776</v>
      </c>
      <c r="B425" s="10" t="s">
        <v>777</v>
      </c>
    </row>
    <row r="426" spans="1:6" x14ac:dyDescent="0.25">
      <c r="A426" s="10" t="s">
        <v>778</v>
      </c>
      <c r="B426" s="10" t="s">
        <v>779</v>
      </c>
    </row>
    <row r="427" spans="1:6" x14ac:dyDescent="0.25">
      <c r="A427" s="10" t="s">
        <v>780</v>
      </c>
      <c r="B427" s="10" t="s">
        <v>781</v>
      </c>
    </row>
    <row r="428" spans="1:6" x14ac:dyDescent="0.25">
      <c r="A428" s="10" t="s">
        <v>782</v>
      </c>
      <c r="B428" s="10" t="s">
        <v>783</v>
      </c>
    </row>
    <row r="430" spans="1:6" x14ac:dyDescent="0.25">
      <c r="B430" s="10" t="s">
        <v>784</v>
      </c>
      <c r="C430" s="10" t="str">
        <f>RIGHT(B430,3)</f>
        <v>葉礼華</v>
      </c>
      <c r="D430" s="10" t="s">
        <v>785</v>
      </c>
      <c r="E430" s="10" t="s">
        <v>786</v>
      </c>
      <c r="F430" s="10" t="s">
        <v>764</v>
      </c>
    </row>
    <row r="431" spans="1:6" x14ac:dyDescent="0.25">
      <c r="A431" s="10" t="s">
        <v>787</v>
      </c>
      <c r="B431" s="10" t="s">
        <v>788</v>
      </c>
    </row>
    <row r="432" spans="1:6" x14ac:dyDescent="0.25">
      <c r="A432" s="10" t="s">
        <v>789</v>
      </c>
      <c r="B432" s="10" t="s">
        <v>220</v>
      </c>
    </row>
    <row r="433" spans="1:6" x14ac:dyDescent="0.25">
      <c r="A433" s="10" t="s">
        <v>790</v>
      </c>
      <c r="B433" s="10" t="s">
        <v>791</v>
      </c>
    </row>
    <row r="434" spans="1:6" x14ac:dyDescent="0.25">
      <c r="A434" s="10" t="s">
        <v>792</v>
      </c>
      <c r="B434" s="10" t="s">
        <v>793</v>
      </c>
    </row>
    <row r="435" spans="1:6" x14ac:dyDescent="0.25">
      <c r="A435" s="10" t="s">
        <v>794</v>
      </c>
      <c r="B435" s="10" t="s">
        <v>795</v>
      </c>
    </row>
    <row r="436" spans="1:6" x14ac:dyDescent="0.25">
      <c r="A436" s="10" t="s">
        <v>796</v>
      </c>
      <c r="B436" s="10" t="s">
        <v>111</v>
      </c>
    </row>
    <row r="437" spans="1:6" x14ac:dyDescent="0.25">
      <c r="A437" s="10" t="s">
        <v>797</v>
      </c>
      <c r="B437" s="10" t="s">
        <v>38</v>
      </c>
    </row>
    <row r="438" spans="1:6" x14ac:dyDescent="0.25">
      <c r="A438" s="10" t="s">
        <v>798</v>
      </c>
      <c r="B438" s="10" t="s">
        <v>799</v>
      </c>
    </row>
    <row r="439" spans="1:6" x14ac:dyDescent="0.25">
      <c r="A439" s="10" t="s">
        <v>800</v>
      </c>
      <c r="B439" s="10" t="s">
        <v>801</v>
      </c>
    </row>
    <row r="440" spans="1:6" x14ac:dyDescent="0.25">
      <c r="A440" s="10" t="s">
        <v>802</v>
      </c>
      <c r="B440" s="10" t="s">
        <v>803</v>
      </c>
    </row>
    <row r="441" spans="1:6" x14ac:dyDescent="0.25">
      <c r="A441" s="10" t="s">
        <v>804</v>
      </c>
      <c r="B441" s="10" t="s">
        <v>805</v>
      </c>
    </row>
    <row r="443" spans="1:6" x14ac:dyDescent="0.25">
      <c r="B443" s="10" t="s">
        <v>806</v>
      </c>
      <c r="C443" s="10" t="str">
        <f>RIGHT(B443,3)</f>
        <v>葉ハル</v>
      </c>
      <c r="D443" s="10" t="s">
        <v>807</v>
      </c>
      <c r="E443" s="10" t="s">
        <v>808</v>
      </c>
      <c r="F443" s="10" t="s">
        <v>764</v>
      </c>
    </row>
    <row r="444" spans="1:6" x14ac:dyDescent="0.25">
      <c r="A444" s="10" t="s">
        <v>809</v>
      </c>
      <c r="B444" s="10" t="s">
        <v>810</v>
      </c>
    </row>
    <row r="445" spans="1:6" x14ac:dyDescent="0.25">
      <c r="A445" s="10" t="s">
        <v>811</v>
      </c>
      <c r="B445" s="10" t="s">
        <v>812</v>
      </c>
    </row>
    <row r="446" spans="1:6" x14ac:dyDescent="0.25">
      <c r="A446" s="10" t="s">
        <v>813</v>
      </c>
      <c r="B446" s="10" t="s">
        <v>814</v>
      </c>
    </row>
    <row r="447" spans="1:6" x14ac:dyDescent="0.25">
      <c r="A447" s="10" t="s">
        <v>815</v>
      </c>
      <c r="B447" s="10" t="s">
        <v>816</v>
      </c>
    </row>
    <row r="448" spans="1:6" x14ac:dyDescent="0.25">
      <c r="A448" s="10" t="s">
        <v>817</v>
      </c>
      <c r="B448" s="10" t="s">
        <v>818</v>
      </c>
    </row>
    <row r="449" spans="1:6" x14ac:dyDescent="0.25">
      <c r="A449" s="10" t="s">
        <v>819</v>
      </c>
      <c r="B449" s="10" t="s">
        <v>411</v>
      </c>
    </row>
    <row r="450" spans="1:6" x14ac:dyDescent="0.25">
      <c r="A450" s="10" t="s">
        <v>820</v>
      </c>
      <c r="B450" s="10" t="s">
        <v>88</v>
      </c>
    </row>
    <row r="451" spans="1:6" x14ac:dyDescent="0.25">
      <c r="A451" s="10" t="s">
        <v>821</v>
      </c>
      <c r="B451" s="10" t="s">
        <v>822</v>
      </c>
    </row>
    <row r="452" spans="1:6" x14ac:dyDescent="0.25">
      <c r="A452" s="10" t="s">
        <v>823</v>
      </c>
      <c r="B452" s="10" t="s">
        <v>824</v>
      </c>
    </row>
    <row r="453" spans="1:6" x14ac:dyDescent="0.25">
      <c r="A453" s="10" t="s">
        <v>825</v>
      </c>
      <c r="B453" s="10" t="s">
        <v>826</v>
      </c>
    </row>
    <row r="454" spans="1:6" x14ac:dyDescent="0.25">
      <c r="A454" s="10" t="s">
        <v>827</v>
      </c>
      <c r="B454" s="10" t="s">
        <v>828</v>
      </c>
    </row>
    <row r="456" spans="1:6" x14ac:dyDescent="0.25">
      <c r="B456" s="10" t="s">
        <v>829</v>
      </c>
      <c r="C456" s="10" t="str">
        <f>RIGHT(B456,3)</f>
        <v>神七瀬</v>
      </c>
      <c r="D456" s="10" t="s">
        <v>830</v>
      </c>
      <c r="E456" s="10" t="s">
        <v>831</v>
      </c>
      <c r="F456" s="10" t="s">
        <v>832</v>
      </c>
    </row>
    <row r="457" spans="1:6" x14ac:dyDescent="0.25">
      <c r="A457" s="10" t="s">
        <v>833</v>
      </c>
      <c r="B457" s="10" t="s">
        <v>834</v>
      </c>
    </row>
    <row r="458" spans="1:6" x14ac:dyDescent="0.25">
      <c r="A458" s="10" t="s">
        <v>835</v>
      </c>
      <c r="B458" s="10" t="s">
        <v>498</v>
      </c>
    </row>
    <row r="459" spans="1:6" x14ac:dyDescent="0.25">
      <c r="A459" s="10" t="s">
        <v>836</v>
      </c>
      <c r="B459" s="10" t="s">
        <v>359</v>
      </c>
    </row>
    <row r="460" spans="1:6" x14ac:dyDescent="0.25">
      <c r="A460" s="10" t="s">
        <v>837</v>
      </c>
      <c r="B460" s="10" t="s">
        <v>838</v>
      </c>
    </row>
    <row r="461" spans="1:6" x14ac:dyDescent="0.25">
      <c r="A461" s="10" t="s">
        <v>839</v>
      </c>
      <c r="B461" s="10" t="s">
        <v>840</v>
      </c>
    </row>
    <row r="462" spans="1:6" x14ac:dyDescent="0.25">
      <c r="A462" s="10" t="s">
        <v>841</v>
      </c>
      <c r="B462" s="10" t="s">
        <v>86</v>
      </c>
    </row>
    <row r="463" spans="1:6" x14ac:dyDescent="0.25">
      <c r="A463" s="10" t="s">
        <v>842</v>
      </c>
      <c r="B463" s="10" t="s">
        <v>63</v>
      </c>
    </row>
    <row r="464" spans="1:6" x14ac:dyDescent="0.25">
      <c r="A464" s="10" t="s">
        <v>843</v>
      </c>
      <c r="B464" s="10" t="s">
        <v>844</v>
      </c>
    </row>
    <row r="465" spans="1:6" x14ac:dyDescent="0.25">
      <c r="A465" s="10" t="s">
        <v>845</v>
      </c>
      <c r="B465" s="10" t="s">
        <v>846</v>
      </c>
    </row>
    <row r="466" spans="1:6" x14ac:dyDescent="0.25">
      <c r="A466" s="10" t="s">
        <v>847</v>
      </c>
      <c r="B466" s="10" t="s">
        <v>848</v>
      </c>
    </row>
    <row r="467" spans="1:6" x14ac:dyDescent="0.25">
      <c r="A467" s="10" t="s">
        <v>849</v>
      </c>
      <c r="B467" s="10" t="s">
        <v>850</v>
      </c>
    </row>
    <row r="469" spans="1:6" x14ac:dyDescent="0.25">
      <c r="B469" s="10" t="s">
        <v>851</v>
      </c>
      <c r="C469" s="10" t="str">
        <f>RIGHT(B469,3)</f>
        <v>谷愛音</v>
      </c>
      <c r="D469" s="10" t="s">
        <v>852</v>
      </c>
      <c r="E469" s="10" t="s">
        <v>853</v>
      </c>
      <c r="F469" s="10" t="s">
        <v>764</v>
      </c>
    </row>
    <row r="470" spans="1:6" x14ac:dyDescent="0.25">
      <c r="A470" s="10" t="s">
        <v>854</v>
      </c>
      <c r="B470" s="10" t="s">
        <v>855</v>
      </c>
    </row>
    <row r="471" spans="1:6" x14ac:dyDescent="0.25">
      <c r="A471" s="10" t="s">
        <v>856</v>
      </c>
      <c r="B471" s="10" t="s">
        <v>103</v>
      </c>
    </row>
    <row r="472" spans="1:6" x14ac:dyDescent="0.25">
      <c r="A472" s="10" t="s">
        <v>857</v>
      </c>
      <c r="B472" s="10" t="s">
        <v>858</v>
      </c>
    </row>
    <row r="473" spans="1:6" x14ac:dyDescent="0.25">
      <c r="A473" s="10" t="s">
        <v>859</v>
      </c>
      <c r="B473" s="10" t="s">
        <v>860</v>
      </c>
    </row>
    <row r="474" spans="1:6" x14ac:dyDescent="0.25">
      <c r="A474" s="10" t="s">
        <v>861</v>
      </c>
      <c r="B474" s="10" t="s">
        <v>862</v>
      </c>
    </row>
    <row r="475" spans="1:6" x14ac:dyDescent="0.25">
      <c r="A475" s="10" t="s">
        <v>863</v>
      </c>
      <c r="B475" s="10" t="s">
        <v>157</v>
      </c>
    </row>
    <row r="476" spans="1:6" x14ac:dyDescent="0.25">
      <c r="A476" s="10" t="s">
        <v>864</v>
      </c>
      <c r="B476" s="10" t="s">
        <v>550</v>
      </c>
    </row>
    <row r="477" spans="1:6" x14ac:dyDescent="0.25">
      <c r="A477" s="10" t="s">
        <v>865</v>
      </c>
      <c r="B477" s="10" t="s">
        <v>866</v>
      </c>
    </row>
    <row r="478" spans="1:6" x14ac:dyDescent="0.25">
      <c r="A478" s="10" t="s">
        <v>867</v>
      </c>
      <c r="B478" s="10" t="s">
        <v>868</v>
      </c>
    </row>
    <row r="479" spans="1:6" x14ac:dyDescent="0.25">
      <c r="A479" s="10" t="s">
        <v>869</v>
      </c>
      <c r="B479" s="10" t="s">
        <v>870</v>
      </c>
    </row>
    <row r="480" spans="1:6" x14ac:dyDescent="0.25">
      <c r="A480" s="10" t="s">
        <v>871</v>
      </c>
      <c r="B480" s="10" t="s">
        <v>872</v>
      </c>
    </row>
    <row r="482" spans="1:6" x14ac:dyDescent="0.25">
      <c r="B482" s="10" t="s">
        <v>873</v>
      </c>
      <c r="C482" s="10" t="str">
        <f>RIGHT(B482,3)</f>
        <v>山星名</v>
      </c>
      <c r="D482" s="10" t="s">
        <v>874</v>
      </c>
      <c r="E482" s="10" t="s">
        <v>875</v>
      </c>
      <c r="F482" s="10" t="s">
        <v>764</v>
      </c>
    </row>
    <row r="483" spans="1:6" x14ac:dyDescent="0.25">
      <c r="A483" s="10" t="s">
        <v>876</v>
      </c>
      <c r="B483" s="10" t="s">
        <v>877</v>
      </c>
    </row>
    <row r="484" spans="1:6" x14ac:dyDescent="0.25">
      <c r="A484" s="10" t="s">
        <v>878</v>
      </c>
      <c r="B484" s="10" t="s">
        <v>127</v>
      </c>
    </row>
    <row r="485" spans="1:6" x14ac:dyDescent="0.25">
      <c r="A485" s="10" t="s">
        <v>879</v>
      </c>
      <c r="B485" s="10" t="s">
        <v>880</v>
      </c>
    </row>
    <row r="486" spans="1:6" x14ac:dyDescent="0.25">
      <c r="A486" s="10" t="s">
        <v>881</v>
      </c>
      <c r="B486" s="10" t="s">
        <v>882</v>
      </c>
    </row>
    <row r="487" spans="1:6" x14ac:dyDescent="0.25">
      <c r="A487" s="10" t="s">
        <v>883</v>
      </c>
      <c r="B487" s="10" t="s">
        <v>884</v>
      </c>
    </row>
    <row r="488" spans="1:6" x14ac:dyDescent="0.25">
      <c r="A488" s="10" t="s">
        <v>885</v>
      </c>
      <c r="B488" s="10" t="s">
        <v>181</v>
      </c>
    </row>
    <row r="489" spans="1:6" x14ac:dyDescent="0.25">
      <c r="A489" s="10" t="s">
        <v>886</v>
      </c>
      <c r="B489" s="10" t="s">
        <v>63</v>
      </c>
    </row>
    <row r="490" spans="1:6" x14ac:dyDescent="0.25">
      <c r="A490" s="10" t="s">
        <v>887</v>
      </c>
      <c r="B490" s="10" t="s">
        <v>888</v>
      </c>
    </row>
    <row r="491" spans="1:6" x14ac:dyDescent="0.25">
      <c r="A491" s="10" t="s">
        <v>889</v>
      </c>
      <c r="B491" s="10" t="s">
        <v>890</v>
      </c>
    </row>
    <row r="492" spans="1:6" x14ac:dyDescent="0.25">
      <c r="A492" s="10" t="s">
        <v>891</v>
      </c>
      <c r="B492" s="10" t="s">
        <v>892</v>
      </c>
    </row>
    <row r="493" spans="1:6" x14ac:dyDescent="0.25">
      <c r="A493" s="10" t="s">
        <v>893</v>
      </c>
      <c r="B493" s="10" t="s">
        <v>894</v>
      </c>
    </row>
    <row r="495" spans="1:6" x14ac:dyDescent="0.25">
      <c r="B495" s="10" t="s">
        <v>895</v>
      </c>
      <c r="C495" s="10" t="str">
        <f>RIGHT(B495,3)</f>
        <v>崎美優</v>
      </c>
      <c r="D495" s="10" t="s">
        <v>896</v>
      </c>
      <c r="E495" s="10" t="s">
        <v>897</v>
      </c>
      <c r="F495" s="10" t="s">
        <v>764</v>
      </c>
    </row>
    <row r="496" spans="1:6" x14ac:dyDescent="0.25">
      <c r="A496" s="10" t="s">
        <v>898</v>
      </c>
      <c r="B496" s="10" t="s">
        <v>899</v>
      </c>
    </row>
    <row r="497" spans="1:6" x14ac:dyDescent="0.25">
      <c r="A497" s="10" t="s">
        <v>900</v>
      </c>
      <c r="B497" s="10" t="s">
        <v>901</v>
      </c>
    </row>
    <row r="498" spans="1:6" x14ac:dyDescent="0.25">
      <c r="A498" s="10" t="s">
        <v>902</v>
      </c>
      <c r="B498" s="10" t="s">
        <v>903</v>
      </c>
    </row>
    <row r="499" spans="1:6" x14ac:dyDescent="0.25">
      <c r="A499" s="10" t="s">
        <v>904</v>
      </c>
      <c r="B499" s="10" t="s">
        <v>905</v>
      </c>
    </row>
    <row r="500" spans="1:6" x14ac:dyDescent="0.25">
      <c r="A500" s="10" t="s">
        <v>906</v>
      </c>
      <c r="B500" s="10" t="s">
        <v>907</v>
      </c>
    </row>
    <row r="501" spans="1:6" x14ac:dyDescent="0.25">
      <c r="A501" s="10" t="s">
        <v>908</v>
      </c>
      <c r="B501" s="10" t="s">
        <v>458</v>
      </c>
    </row>
    <row r="502" spans="1:6" x14ac:dyDescent="0.25">
      <c r="A502" s="10" t="s">
        <v>909</v>
      </c>
      <c r="B502" s="10" t="s">
        <v>88</v>
      </c>
    </row>
    <row r="503" spans="1:6" x14ac:dyDescent="0.25">
      <c r="A503" s="10" t="s">
        <v>910</v>
      </c>
      <c r="B503" s="10" t="s">
        <v>911</v>
      </c>
    </row>
    <row r="504" spans="1:6" x14ac:dyDescent="0.25">
      <c r="A504" s="10" t="s">
        <v>912</v>
      </c>
      <c r="B504" s="10" t="s">
        <v>913</v>
      </c>
    </row>
    <row r="505" spans="1:6" x14ac:dyDescent="0.25">
      <c r="A505" s="10" t="s">
        <v>914</v>
      </c>
      <c r="B505" s="10" t="s">
        <v>915</v>
      </c>
    </row>
    <row r="506" spans="1:6" x14ac:dyDescent="0.25">
      <c r="A506" s="10" t="s">
        <v>916</v>
      </c>
      <c r="B506" s="10" t="s">
        <v>917</v>
      </c>
    </row>
    <row r="508" spans="1:6" x14ac:dyDescent="0.25">
      <c r="B508" s="10" t="s">
        <v>918</v>
      </c>
      <c r="C508" s="10" t="str">
        <f>RIGHT(B508,3)</f>
        <v>木紗南</v>
      </c>
      <c r="D508" s="10" t="s">
        <v>919</v>
      </c>
      <c r="E508" s="10" t="s">
        <v>920</v>
      </c>
      <c r="F508" s="10" t="s">
        <v>764</v>
      </c>
    </row>
    <row r="509" spans="1:6" x14ac:dyDescent="0.25">
      <c r="A509" s="10" t="s">
        <v>921</v>
      </c>
      <c r="B509" s="10" t="s">
        <v>922</v>
      </c>
    </row>
    <row r="510" spans="1:6" x14ac:dyDescent="0.25">
      <c r="A510" s="10" t="s">
        <v>923</v>
      </c>
      <c r="B510" s="10" t="s">
        <v>53</v>
      </c>
    </row>
    <row r="511" spans="1:6" x14ac:dyDescent="0.25">
      <c r="A511" s="10" t="s">
        <v>924</v>
      </c>
      <c r="B511" s="10" t="s">
        <v>925</v>
      </c>
    </row>
    <row r="512" spans="1:6" x14ac:dyDescent="0.25">
      <c r="A512" s="10" t="s">
        <v>926</v>
      </c>
      <c r="B512" s="10" t="s">
        <v>927</v>
      </c>
    </row>
    <row r="513" spans="1:6" x14ac:dyDescent="0.25">
      <c r="A513" s="10" t="s">
        <v>928</v>
      </c>
      <c r="B513" s="10" t="s">
        <v>929</v>
      </c>
    </row>
    <row r="514" spans="1:6" x14ac:dyDescent="0.25">
      <c r="A514" s="10" t="s">
        <v>930</v>
      </c>
      <c r="B514" s="10" t="s">
        <v>481</v>
      </c>
    </row>
    <row r="515" spans="1:6" x14ac:dyDescent="0.25">
      <c r="A515" s="10" t="s">
        <v>931</v>
      </c>
      <c r="B515" s="10" t="s">
        <v>63</v>
      </c>
    </row>
    <row r="516" spans="1:6" x14ac:dyDescent="0.25">
      <c r="A516" s="10" t="s">
        <v>932</v>
      </c>
      <c r="B516" s="10" t="s">
        <v>933</v>
      </c>
    </row>
    <row r="517" spans="1:6" x14ac:dyDescent="0.25">
      <c r="A517" s="10" t="s">
        <v>934</v>
      </c>
      <c r="B517" s="10" t="s">
        <v>935</v>
      </c>
    </row>
    <row r="518" spans="1:6" x14ac:dyDescent="0.25">
      <c r="A518" s="10" t="s">
        <v>936</v>
      </c>
      <c r="B518" s="10" t="s">
        <v>937</v>
      </c>
    </row>
    <row r="519" spans="1:6" x14ac:dyDescent="0.25">
      <c r="A519" s="10" t="s">
        <v>938</v>
      </c>
      <c r="B519" s="10" t="s">
        <v>939</v>
      </c>
    </row>
    <row r="521" spans="1:6" x14ac:dyDescent="0.25">
      <c r="B521" s="10" t="s">
        <v>940</v>
      </c>
      <c r="C521" s="10" t="str">
        <f>RIGHT(B521,3)</f>
        <v>寺鈴音</v>
      </c>
      <c r="D521" s="10" t="s">
        <v>941</v>
      </c>
      <c r="E521" s="10" t="s">
        <v>942</v>
      </c>
      <c r="F521" s="10" t="s">
        <v>764</v>
      </c>
    </row>
    <row r="522" spans="1:6" x14ac:dyDescent="0.25">
      <c r="A522" s="10" t="s">
        <v>943</v>
      </c>
      <c r="B522" s="10" t="s">
        <v>944</v>
      </c>
    </row>
    <row r="523" spans="1:6" x14ac:dyDescent="0.25">
      <c r="A523" s="10" t="s">
        <v>945</v>
      </c>
      <c r="B523" s="10" t="s">
        <v>655</v>
      </c>
    </row>
    <row r="524" spans="1:6" x14ac:dyDescent="0.25">
      <c r="A524" s="10" t="s">
        <v>946</v>
      </c>
      <c r="B524" s="10" t="s">
        <v>947</v>
      </c>
    </row>
    <row r="525" spans="1:6" x14ac:dyDescent="0.25">
      <c r="A525" s="10" t="s">
        <v>948</v>
      </c>
      <c r="B525" s="10" t="s">
        <v>949</v>
      </c>
    </row>
    <row r="526" spans="1:6" x14ac:dyDescent="0.25">
      <c r="A526" s="10" t="s">
        <v>950</v>
      </c>
      <c r="B526" s="10" t="s">
        <v>951</v>
      </c>
    </row>
    <row r="527" spans="1:6" x14ac:dyDescent="0.25">
      <c r="A527" s="10" t="s">
        <v>952</v>
      </c>
      <c r="B527" s="10" t="s">
        <v>157</v>
      </c>
    </row>
    <row r="528" spans="1:6" x14ac:dyDescent="0.25">
      <c r="A528" s="10" t="s">
        <v>953</v>
      </c>
      <c r="B528" s="10" t="s">
        <v>63</v>
      </c>
    </row>
    <row r="529" spans="1:6" x14ac:dyDescent="0.25">
      <c r="A529" s="10" t="s">
        <v>954</v>
      </c>
      <c r="B529" s="10" t="s">
        <v>955</v>
      </c>
    </row>
    <row r="530" spans="1:6" x14ac:dyDescent="0.25">
      <c r="A530" s="10" t="s">
        <v>956</v>
      </c>
      <c r="B530" s="10" t="s">
        <v>957</v>
      </c>
    </row>
    <row r="531" spans="1:6" x14ac:dyDescent="0.25">
      <c r="A531" s="10" t="s">
        <v>958</v>
      </c>
      <c r="B531" s="10" t="s">
        <v>959</v>
      </c>
    </row>
    <row r="532" spans="1:6" x14ac:dyDescent="0.25">
      <c r="A532" s="10" t="s">
        <v>960</v>
      </c>
      <c r="B532" s="10" t="s">
        <v>443</v>
      </c>
    </row>
    <row r="534" spans="1:6" x14ac:dyDescent="0.25">
      <c r="B534" s="10" t="s">
        <v>961</v>
      </c>
      <c r="C534" s="10" t="str">
        <f>RIGHT(B534,3)</f>
        <v>野美空</v>
      </c>
      <c r="D534" s="10" t="s">
        <v>962</v>
      </c>
      <c r="E534" s="10" t="s">
        <v>963</v>
      </c>
      <c r="F534" s="10" t="s">
        <v>964</v>
      </c>
    </row>
    <row r="535" spans="1:6" x14ac:dyDescent="0.25">
      <c r="A535" s="10" t="s">
        <v>965</v>
      </c>
      <c r="B535" s="10" t="s">
        <v>966</v>
      </c>
    </row>
    <row r="536" spans="1:6" x14ac:dyDescent="0.25">
      <c r="A536" s="10" t="s">
        <v>967</v>
      </c>
      <c r="B536" s="10" t="s">
        <v>968</v>
      </c>
    </row>
    <row r="537" spans="1:6" x14ac:dyDescent="0.25">
      <c r="A537" s="10" t="s">
        <v>969</v>
      </c>
      <c r="B537" s="10" t="s">
        <v>970</v>
      </c>
    </row>
    <row r="538" spans="1:6" x14ac:dyDescent="0.25">
      <c r="A538" s="10" t="s">
        <v>971</v>
      </c>
      <c r="B538" s="10" t="s">
        <v>972</v>
      </c>
    </row>
    <row r="539" spans="1:6" x14ac:dyDescent="0.25">
      <c r="A539" s="10" t="s">
        <v>973</v>
      </c>
      <c r="B539" s="10" t="s">
        <v>974</v>
      </c>
    </row>
    <row r="540" spans="1:6" x14ac:dyDescent="0.25">
      <c r="A540" s="10" t="s">
        <v>975</v>
      </c>
      <c r="B540" s="10" t="s">
        <v>61</v>
      </c>
    </row>
    <row r="541" spans="1:6" x14ac:dyDescent="0.25">
      <c r="A541" s="10" t="s">
        <v>976</v>
      </c>
      <c r="B541" s="10" t="s">
        <v>88</v>
      </c>
    </row>
    <row r="542" spans="1:6" x14ac:dyDescent="0.25">
      <c r="A542" s="10" t="s">
        <v>977</v>
      </c>
      <c r="B542" s="10" t="s">
        <v>978</v>
      </c>
    </row>
    <row r="543" spans="1:6" x14ac:dyDescent="0.25">
      <c r="A543" s="10" t="s">
        <v>979</v>
      </c>
      <c r="B543" s="10" t="s">
        <v>980</v>
      </c>
    </row>
    <row r="544" spans="1:6" x14ac:dyDescent="0.25">
      <c r="A544" s="10" t="s">
        <v>981</v>
      </c>
      <c r="B544" s="10" t="s">
        <v>982</v>
      </c>
    </row>
    <row r="545" spans="1:6" x14ac:dyDescent="0.25">
      <c r="A545" s="10" t="s">
        <v>983</v>
      </c>
      <c r="B545" s="10" t="s">
        <v>984</v>
      </c>
    </row>
    <row r="547" spans="1:6" x14ac:dyDescent="0.25">
      <c r="B547" s="10" t="s">
        <v>985</v>
      </c>
      <c r="C547" s="10" t="str">
        <f>RIGHT(B547,3)</f>
        <v>風エル</v>
      </c>
      <c r="D547" s="10" t="s">
        <v>986</v>
      </c>
      <c r="E547" s="10" t="s">
        <v>987</v>
      </c>
      <c r="F547" s="10" t="s">
        <v>764</v>
      </c>
    </row>
    <row r="548" spans="1:6" x14ac:dyDescent="0.25">
      <c r="A548" s="10" t="s">
        <v>988</v>
      </c>
      <c r="B548" s="10" t="s">
        <v>989</v>
      </c>
    </row>
    <row r="549" spans="1:6" x14ac:dyDescent="0.25">
      <c r="A549" s="10" t="s">
        <v>990</v>
      </c>
      <c r="B549" s="10" t="s">
        <v>991</v>
      </c>
    </row>
    <row r="550" spans="1:6" x14ac:dyDescent="0.25">
      <c r="A550" s="10" t="s">
        <v>992</v>
      </c>
      <c r="B550" s="10" t="s">
        <v>312</v>
      </c>
    </row>
    <row r="551" spans="1:6" x14ac:dyDescent="0.25">
      <c r="A551" s="10" t="s">
        <v>993</v>
      </c>
      <c r="B551" s="10" t="s">
        <v>994</v>
      </c>
    </row>
    <row r="552" spans="1:6" x14ac:dyDescent="0.25">
      <c r="A552" s="10" t="s">
        <v>995</v>
      </c>
      <c r="B552" s="10" t="s">
        <v>996</v>
      </c>
    </row>
    <row r="553" spans="1:6" x14ac:dyDescent="0.25">
      <c r="A553" s="10" t="s">
        <v>997</v>
      </c>
      <c r="B553" s="10" t="s">
        <v>481</v>
      </c>
    </row>
    <row r="554" spans="1:6" x14ac:dyDescent="0.25">
      <c r="A554" s="10" t="s">
        <v>998</v>
      </c>
      <c r="B554" s="10" t="s">
        <v>38</v>
      </c>
    </row>
    <row r="555" spans="1:6" x14ac:dyDescent="0.25">
      <c r="A555" s="10" t="s">
        <v>999</v>
      </c>
      <c r="B555" s="10" t="s">
        <v>1000</v>
      </c>
    </row>
    <row r="556" spans="1:6" x14ac:dyDescent="0.25">
      <c r="A556" s="10" t="s">
        <v>1001</v>
      </c>
      <c r="B556" s="10" t="s">
        <v>1002</v>
      </c>
    </row>
    <row r="557" spans="1:6" x14ac:dyDescent="0.25">
      <c r="A557" s="10" t="s">
        <v>1003</v>
      </c>
      <c r="B557" s="10" t="s">
        <v>1004</v>
      </c>
    </row>
    <row r="558" spans="1:6" x14ac:dyDescent="0.25">
      <c r="A558" s="10" t="s">
        <v>1005</v>
      </c>
      <c r="B558" s="10" t="s">
        <v>1006</v>
      </c>
    </row>
    <row r="560" spans="1:6" x14ac:dyDescent="0.25">
      <c r="B560" s="10" t="s">
        <v>1007</v>
      </c>
      <c r="C560" s="10" t="str">
        <f>RIGHT(B560,3)</f>
        <v>戸璃音</v>
      </c>
      <c r="D560" s="10" t="s">
        <v>1008</v>
      </c>
      <c r="E560" s="10" t="s">
        <v>1009</v>
      </c>
      <c r="F560" s="10" t="s">
        <v>964</v>
      </c>
    </row>
    <row r="561" spans="1:6" x14ac:dyDescent="0.25">
      <c r="A561" s="10" t="s">
        <v>1010</v>
      </c>
      <c r="B561" s="10" t="s">
        <v>1011</v>
      </c>
    </row>
    <row r="562" spans="1:6" x14ac:dyDescent="0.25">
      <c r="A562" s="10" t="s">
        <v>1012</v>
      </c>
      <c r="B562" s="10" t="s">
        <v>1013</v>
      </c>
    </row>
    <row r="563" spans="1:6" x14ac:dyDescent="0.25">
      <c r="A563" s="10" t="s">
        <v>1014</v>
      </c>
      <c r="B563" s="10" t="s">
        <v>1015</v>
      </c>
    </row>
    <row r="564" spans="1:6" x14ac:dyDescent="0.25">
      <c r="A564" s="10" t="s">
        <v>1016</v>
      </c>
      <c r="B564" s="10" t="s">
        <v>1017</v>
      </c>
    </row>
    <row r="565" spans="1:6" x14ac:dyDescent="0.25">
      <c r="A565" s="10" t="s">
        <v>1018</v>
      </c>
      <c r="B565" s="10" t="s">
        <v>1019</v>
      </c>
    </row>
    <row r="566" spans="1:6" x14ac:dyDescent="0.25">
      <c r="A566" s="10" t="s">
        <v>1020</v>
      </c>
      <c r="B566" s="10" t="s">
        <v>411</v>
      </c>
    </row>
    <row r="567" spans="1:6" x14ac:dyDescent="0.25">
      <c r="A567" s="10" t="s">
        <v>1021</v>
      </c>
      <c r="B567" s="10" t="s">
        <v>63</v>
      </c>
    </row>
    <row r="568" spans="1:6" x14ac:dyDescent="0.25">
      <c r="A568" s="10" t="s">
        <v>1022</v>
      </c>
      <c r="B568" s="10" t="s">
        <v>1023</v>
      </c>
    </row>
    <row r="569" spans="1:6" x14ac:dyDescent="0.25">
      <c r="A569" s="10" t="s">
        <v>1024</v>
      </c>
      <c r="B569" s="10" t="s">
        <v>1025</v>
      </c>
    </row>
    <row r="570" spans="1:6" x14ac:dyDescent="0.25">
      <c r="A570" s="10" t="s">
        <v>1026</v>
      </c>
      <c r="B570" s="10" t="s">
        <v>1027</v>
      </c>
    </row>
    <row r="571" spans="1:6" x14ac:dyDescent="0.25">
      <c r="A571" s="10" t="s">
        <v>1028</v>
      </c>
      <c r="B571" s="10" t="s">
        <v>1029</v>
      </c>
    </row>
    <row r="573" spans="1:6" x14ac:dyDescent="0.25">
      <c r="B573" s="10" t="s">
        <v>1030</v>
      </c>
      <c r="C573" s="10" t="str">
        <f>RIGHT(B573,3)</f>
        <v>すずな</v>
      </c>
      <c r="D573" s="10" t="s">
        <v>1031</v>
      </c>
      <c r="E573" s="10" t="s">
        <v>1032</v>
      </c>
      <c r="F573" s="10" t="s">
        <v>764</v>
      </c>
    </row>
    <row r="574" spans="1:6" x14ac:dyDescent="0.25">
      <c r="A574" s="10" t="s">
        <v>1033</v>
      </c>
      <c r="B574" s="10" t="s">
        <v>1034</v>
      </c>
    </row>
    <row r="575" spans="1:6" x14ac:dyDescent="0.25">
      <c r="A575" s="10" t="s">
        <v>1035</v>
      </c>
      <c r="B575" s="10" t="s">
        <v>127</v>
      </c>
    </row>
    <row r="576" spans="1:6" x14ac:dyDescent="0.25">
      <c r="A576" s="10" t="s">
        <v>1036</v>
      </c>
      <c r="B576" s="10" t="s">
        <v>1037</v>
      </c>
    </row>
    <row r="577" spans="1:6" x14ac:dyDescent="0.25">
      <c r="A577" s="10" t="s">
        <v>1038</v>
      </c>
      <c r="B577" s="10" t="s">
        <v>1039</v>
      </c>
    </row>
    <row r="578" spans="1:6" x14ac:dyDescent="0.25">
      <c r="A578" s="10" t="s">
        <v>1040</v>
      </c>
      <c r="B578" s="10" t="s">
        <v>1041</v>
      </c>
    </row>
    <row r="579" spans="1:6" x14ac:dyDescent="0.25">
      <c r="A579" s="10" t="s">
        <v>1042</v>
      </c>
      <c r="B579" s="10" t="s">
        <v>388</v>
      </c>
    </row>
    <row r="580" spans="1:6" x14ac:dyDescent="0.25">
      <c r="A580" s="10" t="s">
        <v>1043</v>
      </c>
      <c r="B580" s="10" t="s">
        <v>63</v>
      </c>
    </row>
    <row r="581" spans="1:6" x14ac:dyDescent="0.25">
      <c r="A581" s="10" t="s">
        <v>1044</v>
      </c>
      <c r="B581" s="10" t="s">
        <v>1045</v>
      </c>
    </row>
    <row r="582" spans="1:6" x14ac:dyDescent="0.25">
      <c r="A582" s="10" t="s">
        <v>1046</v>
      </c>
      <c r="B582" s="10" t="s">
        <v>1047</v>
      </c>
    </row>
    <row r="583" spans="1:6" x14ac:dyDescent="0.25">
      <c r="A583" s="10" t="s">
        <v>1048</v>
      </c>
      <c r="B583" s="10" t="s">
        <v>1049</v>
      </c>
    </row>
    <row r="584" spans="1:6" x14ac:dyDescent="0.25">
      <c r="A584" s="10" t="s">
        <v>1050</v>
      </c>
      <c r="B584" s="10" t="s">
        <v>1051</v>
      </c>
    </row>
    <row r="586" spans="1:6" x14ac:dyDescent="0.25">
      <c r="B586" s="10" t="s">
        <v>1052</v>
      </c>
      <c r="C586" s="10" t="str">
        <f>RIGHT(B586,3)</f>
        <v>咲姫華</v>
      </c>
      <c r="D586" s="10" t="s">
        <v>1053</v>
      </c>
      <c r="E586" s="10" t="s">
        <v>1054</v>
      </c>
      <c r="F586" s="10" t="s">
        <v>964</v>
      </c>
    </row>
    <row r="587" spans="1:6" x14ac:dyDescent="0.25">
      <c r="A587" s="10" t="s">
        <v>1055</v>
      </c>
      <c r="B587" s="10" t="s">
        <v>1056</v>
      </c>
    </row>
    <row r="588" spans="1:6" x14ac:dyDescent="0.25">
      <c r="A588" s="10" t="s">
        <v>1057</v>
      </c>
      <c r="B588" s="10" t="s">
        <v>78</v>
      </c>
    </row>
    <row r="589" spans="1:6" x14ac:dyDescent="0.25">
      <c r="A589" s="10" t="s">
        <v>1058</v>
      </c>
      <c r="B589" s="10" t="s">
        <v>1059</v>
      </c>
    </row>
    <row r="590" spans="1:6" x14ac:dyDescent="0.25">
      <c r="A590" s="10" t="s">
        <v>1060</v>
      </c>
      <c r="B590" s="10" t="s">
        <v>1061</v>
      </c>
    </row>
    <row r="591" spans="1:6" x14ac:dyDescent="0.25">
      <c r="A591" s="10" t="s">
        <v>1062</v>
      </c>
      <c r="B591" s="10" t="s">
        <v>1063</v>
      </c>
    </row>
    <row r="592" spans="1:6" x14ac:dyDescent="0.25">
      <c r="A592" s="10" t="s">
        <v>1064</v>
      </c>
      <c r="B592" s="10" t="s">
        <v>365</v>
      </c>
    </row>
    <row r="593" spans="1:6" x14ac:dyDescent="0.25">
      <c r="A593" s="10" t="s">
        <v>1065</v>
      </c>
      <c r="B593" s="10" t="s">
        <v>63</v>
      </c>
    </row>
    <row r="594" spans="1:6" x14ac:dyDescent="0.25">
      <c r="A594" s="10" t="s">
        <v>1066</v>
      </c>
      <c r="B594" s="10" t="s">
        <v>1067</v>
      </c>
    </row>
    <row r="595" spans="1:6" x14ac:dyDescent="0.25">
      <c r="A595" s="10" t="s">
        <v>1068</v>
      </c>
      <c r="B595" s="10" t="s">
        <v>1069</v>
      </c>
    </row>
    <row r="596" spans="1:6" x14ac:dyDescent="0.25">
      <c r="A596" s="10" t="s">
        <v>1070</v>
      </c>
      <c r="B596" s="10" t="s">
        <v>1071</v>
      </c>
    </row>
    <row r="597" spans="1:6" x14ac:dyDescent="0.25">
      <c r="A597" s="10" t="s">
        <v>1072</v>
      </c>
      <c r="B597" s="10" t="s">
        <v>443</v>
      </c>
    </row>
    <row r="599" spans="1:6" x14ac:dyDescent="0.25">
      <c r="B599" s="10" t="s">
        <v>1073</v>
      </c>
      <c r="C599" s="10" t="str">
        <f>RIGHT(B599,3)</f>
        <v>イファ</v>
      </c>
      <c r="D599" s="10" t="s">
        <v>1074</v>
      </c>
      <c r="E599" s="10" t="s">
        <v>1075</v>
      </c>
      <c r="F599" s="10" t="s">
        <v>832</v>
      </c>
    </row>
    <row r="600" spans="1:6" x14ac:dyDescent="0.25">
      <c r="A600" s="10" t="s">
        <v>1076</v>
      </c>
      <c r="B600" s="10" t="s">
        <v>1077</v>
      </c>
    </row>
    <row r="601" spans="1:6" x14ac:dyDescent="0.25">
      <c r="A601" s="10" t="s">
        <v>1078</v>
      </c>
      <c r="B601" s="10" t="s">
        <v>1079</v>
      </c>
    </row>
    <row r="602" spans="1:6" x14ac:dyDescent="0.25">
      <c r="A602" s="10" t="s">
        <v>1080</v>
      </c>
      <c r="B602" s="10" t="s">
        <v>1081</v>
      </c>
    </row>
    <row r="603" spans="1:6" x14ac:dyDescent="0.25">
      <c r="A603" s="10" t="s">
        <v>1082</v>
      </c>
      <c r="B603" s="10" t="s">
        <v>1083</v>
      </c>
    </row>
    <row r="604" spans="1:6" x14ac:dyDescent="0.25">
      <c r="A604" s="10" t="s">
        <v>1084</v>
      </c>
      <c r="B604" s="10" t="s">
        <v>1085</v>
      </c>
    </row>
    <row r="605" spans="1:6" x14ac:dyDescent="0.25">
      <c r="A605" s="10" t="s">
        <v>1086</v>
      </c>
      <c r="B605" s="10" t="s">
        <v>36</v>
      </c>
    </row>
    <row r="606" spans="1:6" x14ac:dyDescent="0.25">
      <c r="A606" s="10" t="s">
        <v>1087</v>
      </c>
      <c r="B606" s="10" t="s">
        <v>550</v>
      </c>
    </row>
    <row r="607" spans="1:6" x14ac:dyDescent="0.25">
      <c r="A607" s="10" t="s">
        <v>1088</v>
      </c>
      <c r="B607" s="10" t="s">
        <v>1089</v>
      </c>
    </row>
    <row r="608" spans="1:6" x14ac:dyDescent="0.25">
      <c r="A608" s="10" t="s">
        <v>1090</v>
      </c>
      <c r="B608" s="10" t="s">
        <v>1091</v>
      </c>
    </row>
    <row r="609" spans="1:6" x14ac:dyDescent="0.25">
      <c r="A609" s="10" t="s">
        <v>1092</v>
      </c>
      <c r="B609" s="10" t="s">
        <v>1093</v>
      </c>
    </row>
    <row r="610" spans="1:6" x14ac:dyDescent="0.25">
      <c r="A610" s="10" t="s">
        <v>1094</v>
      </c>
      <c r="B610" s="10" t="s">
        <v>1095</v>
      </c>
    </row>
    <row r="612" spans="1:6" x14ac:dyDescent="0.25">
      <c r="B612" s="10" t="s">
        <v>1096</v>
      </c>
      <c r="C612" s="10" t="str">
        <f>RIGHT(B612,3)</f>
        <v>月詩音</v>
      </c>
      <c r="D612" s="10" t="s">
        <v>1097</v>
      </c>
      <c r="E612" s="10" t="s">
        <v>1098</v>
      </c>
      <c r="F612" s="10" t="s">
        <v>964</v>
      </c>
    </row>
    <row r="613" spans="1:6" x14ac:dyDescent="0.25">
      <c r="A613" s="10" t="s">
        <v>1099</v>
      </c>
      <c r="B613" s="10" t="s">
        <v>1100</v>
      </c>
    </row>
    <row r="614" spans="1:6" x14ac:dyDescent="0.25">
      <c r="A614" s="10" t="s">
        <v>1101</v>
      </c>
      <c r="B614" s="10" t="s">
        <v>28</v>
      </c>
    </row>
    <row r="615" spans="1:6" x14ac:dyDescent="0.25">
      <c r="A615" s="10" t="s">
        <v>1102</v>
      </c>
      <c r="B615" s="10" t="s">
        <v>1103</v>
      </c>
    </row>
    <row r="616" spans="1:6" x14ac:dyDescent="0.25">
      <c r="A616" s="10" t="s">
        <v>1104</v>
      </c>
      <c r="B616" s="10" t="s">
        <v>1105</v>
      </c>
    </row>
    <row r="617" spans="1:6" x14ac:dyDescent="0.25">
      <c r="A617" s="10" t="s">
        <v>1106</v>
      </c>
      <c r="B617" s="10" t="s">
        <v>1107</v>
      </c>
    </row>
    <row r="618" spans="1:6" x14ac:dyDescent="0.25">
      <c r="A618" s="10" t="s">
        <v>1108</v>
      </c>
      <c r="B618" s="10" t="s">
        <v>157</v>
      </c>
    </row>
    <row r="619" spans="1:6" x14ac:dyDescent="0.25">
      <c r="A619" s="10" t="s">
        <v>1109</v>
      </c>
      <c r="B619" s="10" t="s">
        <v>38</v>
      </c>
    </row>
    <row r="620" spans="1:6" x14ac:dyDescent="0.25">
      <c r="A620" s="10" t="s">
        <v>1110</v>
      </c>
      <c r="B620" s="10" t="s">
        <v>1111</v>
      </c>
    </row>
    <row r="621" spans="1:6" x14ac:dyDescent="0.25">
      <c r="A621" s="10" t="s">
        <v>1112</v>
      </c>
      <c r="B621" s="10" t="s">
        <v>1113</v>
      </c>
    </row>
    <row r="622" spans="1:6" x14ac:dyDescent="0.25">
      <c r="A622" s="10" t="s">
        <v>1114</v>
      </c>
      <c r="B622" s="10" t="s">
        <v>1115</v>
      </c>
    </row>
    <row r="623" spans="1:6" x14ac:dyDescent="0.25">
      <c r="A623" s="10" t="s">
        <v>1116</v>
      </c>
      <c r="B623" s="10" t="s">
        <v>1117</v>
      </c>
    </row>
    <row r="625" spans="1:6" x14ac:dyDescent="0.25">
      <c r="B625" s="10" t="s">
        <v>1118</v>
      </c>
      <c r="C625" s="10" t="str">
        <f>RIGHT(B625,3)</f>
        <v>宮那智</v>
      </c>
      <c r="D625" s="10" t="s">
        <v>1119</v>
      </c>
      <c r="E625" s="10" t="s">
        <v>1120</v>
      </c>
      <c r="F625" s="10" t="s">
        <v>832</v>
      </c>
    </row>
    <row r="626" spans="1:6" x14ac:dyDescent="0.25">
      <c r="A626" s="10" t="s">
        <v>1121</v>
      </c>
      <c r="B626" s="10" t="s">
        <v>1122</v>
      </c>
    </row>
    <row r="627" spans="1:6" x14ac:dyDescent="0.25">
      <c r="A627" s="10" t="s">
        <v>1123</v>
      </c>
      <c r="B627" s="10" t="s">
        <v>28</v>
      </c>
    </row>
    <row r="628" spans="1:6" x14ac:dyDescent="0.25">
      <c r="A628" s="10" t="s">
        <v>1124</v>
      </c>
      <c r="B628" s="10" t="s">
        <v>1125</v>
      </c>
    </row>
    <row r="629" spans="1:6" x14ac:dyDescent="0.25">
      <c r="A629" s="10" t="s">
        <v>1126</v>
      </c>
      <c r="B629" s="10" t="s">
        <v>1127</v>
      </c>
    </row>
    <row r="630" spans="1:6" x14ac:dyDescent="0.25">
      <c r="A630" s="10" t="s">
        <v>1128</v>
      </c>
      <c r="B630" s="10" t="s">
        <v>1129</v>
      </c>
    </row>
    <row r="631" spans="1:6" x14ac:dyDescent="0.25">
      <c r="A631" s="10" t="s">
        <v>1130</v>
      </c>
      <c r="B631" s="10" t="s">
        <v>481</v>
      </c>
    </row>
    <row r="632" spans="1:6" x14ac:dyDescent="0.25">
      <c r="A632" s="10" t="s">
        <v>1131</v>
      </c>
      <c r="B632" s="10" t="s">
        <v>63</v>
      </c>
    </row>
    <row r="633" spans="1:6" x14ac:dyDescent="0.25">
      <c r="A633" s="10" t="s">
        <v>1132</v>
      </c>
      <c r="B633" s="10" t="s">
        <v>1133</v>
      </c>
    </row>
    <row r="634" spans="1:6" x14ac:dyDescent="0.25">
      <c r="A634" s="10" t="s">
        <v>1134</v>
      </c>
      <c r="B634" s="10" t="s">
        <v>1135</v>
      </c>
    </row>
    <row r="635" spans="1:6" x14ac:dyDescent="0.25">
      <c r="A635" s="10" t="s">
        <v>1136</v>
      </c>
      <c r="B635" s="10" t="s">
        <v>1137</v>
      </c>
    </row>
    <row r="636" spans="1:6" x14ac:dyDescent="0.25">
      <c r="A636" s="10" t="s">
        <v>1138</v>
      </c>
      <c r="B636" s="10" t="s">
        <v>1139</v>
      </c>
    </row>
    <row r="638" spans="1:6" x14ac:dyDescent="0.25">
      <c r="B638" s="10" t="s">
        <v>1140</v>
      </c>
      <c r="C638" s="10" t="str">
        <f>RIGHT(B638,3)</f>
        <v>風乃亜</v>
      </c>
      <c r="D638" s="10" t="s">
        <v>1141</v>
      </c>
      <c r="E638" s="10" t="s">
        <v>1142</v>
      </c>
      <c r="F638" s="10" t="s">
        <v>964</v>
      </c>
    </row>
    <row r="639" spans="1:6" x14ac:dyDescent="0.25">
      <c r="A639" s="10" t="s">
        <v>1143</v>
      </c>
      <c r="B639" s="10" t="s">
        <v>1144</v>
      </c>
    </row>
    <row r="640" spans="1:6" x14ac:dyDescent="0.25">
      <c r="A640" s="10" t="s">
        <v>1145</v>
      </c>
      <c r="B640" s="10" t="s">
        <v>1146</v>
      </c>
    </row>
    <row r="641" spans="1:6" x14ac:dyDescent="0.25">
      <c r="A641" s="10" t="s">
        <v>1147</v>
      </c>
      <c r="B641" s="10" t="s">
        <v>1148</v>
      </c>
    </row>
    <row r="642" spans="1:6" x14ac:dyDescent="0.25">
      <c r="A642" s="10" t="s">
        <v>1149</v>
      </c>
      <c r="B642" s="10" t="s">
        <v>1150</v>
      </c>
    </row>
    <row r="643" spans="1:6" x14ac:dyDescent="0.25">
      <c r="A643" s="10" t="s">
        <v>1151</v>
      </c>
      <c r="B643" s="10" t="s">
        <v>1152</v>
      </c>
    </row>
    <row r="644" spans="1:6" x14ac:dyDescent="0.25">
      <c r="A644" s="10" t="s">
        <v>1153</v>
      </c>
      <c r="B644" s="10" t="s">
        <v>481</v>
      </c>
    </row>
    <row r="645" spans="1:6" x14ac:dyDescent="0.25">
      <c r="A645" s="10" t="s">
        <v>1154</v>
      </c>
      <c r="B645" s="10" t="s">
        <v>88</v>
      </c>
    </row>
    <row r="646" spans="1:6" x14ac:dyDescent="0.25">
      <c r="A646" s="10" t="s">
        <v>1155</v>
      </c>
      <c r="B646" s="10" t="s">
        <v>1156</v>
      </c>
    </row>
    <row r="647" spans="1:6" x14ac:dyDescent="0.25">
      <c r="A647" s="10" t="s">
        <v>1157</v>
      </c>
      <c r="B647" s="10" t="s">
        <v>1158</v>
      </c>
    </row>
    <row r="648" spans="1:6" x14ac:dyDescent="0.25">
      <c r="A648" s="10" t="s">
        <v>1159</v>
      </c>
      <c r="B648" s="10" t="s">
        <v>1160</v>
      </c>
    </row>
    <row r="649" spans="1:6" x14ac:dyDescent="0.25">
      <c r="A649" s="10" t="s">
        <v>1161</v>
      </c>
      <c r="B649" s="10" t="s">
        <v>1162</v>
      </c>
    </row>
    <row r="651" spans="1:6" x14ac:dyDescent="0.25">
      <c r="B651" s="10" t="s">
        <v>1163</v>
      </c>
      <c r="C651" s="10" t="str">
        <f>RIGHT(B651,3)</f>
        <v>島光咲</v>
      </c>
      <c r="D651" s="10" t="s">
        <v>1164</v>
      </c>
      <c r="E651" s="10" t="s">
        <v>1165</v>
      </c>
      <c r="F651" s="10" t="s">
        <v>964</v>
      </c>
    </row>
    <row r="652" spans="1:6" x14ac:dyDescent="0.25">
      <c r="A652" s="10" t="s">
        <v>1166</v>
      </c>
      <c r="B652" s="10" t="s">
        <v>1167</v>
      </c>
    </row>
    <row r="653" spans="1:6" x14ac:dyDescent="0.25">
      <c r="A653" s="10" t="s">
        <v>1168</v>
      </c>
      <c r="B653" s="10" t="s">
        <v>1169</v>
      </c>
    </row>
    <row r="654" spans="1:6" x14ac:dyDescent="0.25">
      <c r="A654" s="10" t="s">
        <v>1170</v>
      </c>
      <c r="B654" s="10" t="s">
        <v>1171</v>
      </c>
    </row>
    <row r="655" spans="1:6" x14ac:dyDescent="0.25">
      <c r="A655" s="10" t="s">
        <v>1172</v>
      </c>
      <c r="B655" s="10" t="s">
        <v>1173</v>
      </c>
    </row>
    <row r="656" spans="1:6" x14ac:dyDescent="0.25">
      <c r="A656" s="10" t="s">
        <v>1174</v>
      </c>
      <c r="B656" s="10" t="s">
        <v>1175</v>
      </c>
    </row>
    <row r="657" spans="1:6" x14ac:dyDescent="0.25">
      <c r="A657" s="10" t="s">
        <v>1176</v>
      </c>
      <c r="B657" s="10" t="s">
        <v>481</v>
      </c>
    </row>
    <row r="658" spans="1:6" x14ac:dyDescent="0.25">
      <c r="A658" s="10" t="s">
        <v>1177</v>
      </c>
      <c r="B658" s="10" t="s">
        <v>88</v>
      </c>
    </row>
    <row r="659" spans="1:6" x14ac:dyDescent="0.25">
      <c r="A659" s="10" t="s">
        <v>1178</v>
      </c>
      <c r="B659" s="10" t="s">
        <v>1179</v>
      </c>
    </row>
    <row r="660" spans="1:6" x14ac:dyDescent="0.25">
      <c r="A660" s="10" t="s">
        <v>1180</v>
      </c>
      <c r="B660" s="10" t="s">
        <v>1181</v>
      </c>
    </row>
    <row r="661" spans="1:6" x14ac:dyDescent="0.25">
      <c r="A661" s="10" t="s">
        <v>1182</v>
      </c>
      <c r="B661" s="10" t="s">
        <v>1183</v>
      </c>
    </row>
    <row r="662" spans="1:6" x14ac:dyDescent="0.25">
      <c r="A662" s="10" t="s">
        <v>1184</v>
      </c>
      <c r="B662" s="10" t="s">
        <v>1185</v>
      </c>
    </row>
    <row r="664" spans="1:6" x14ac:dyDescent="0.25">
      <c r="B664" s="10" t="s">
        <v>1186</v>
      </c>
      <c r="C664" s="10" t="str">
        <f>RIGHT(B664,3)</f>
        <v>原真央</v>
      </c>
      <c r="D664" s="10" t="s">
        <v>1187</v>
      </c>
      <c r="E664" s="10" t="s">
        <v>1188</v>
      </c>
      <c r="F664" s="10" t="s">
        <v>964</v>
      </c>
    </row>
    <row r="665" spans="1:6" x14ac:dyDescent="0.25">
      <c r="A665" s="10" t="s">
        <v>1189</v>
      </c>
      <c r="B665" s="10" t="s">
        <v>1190</v>
      </c>
    </row>
    <row r="666" spans="1:6" x14ac:dyDescent="0.25">
      <c r="A666" s="10" t="s">
        <v>1191</v>
      </c>
      <c r="B666" s="10" t="s">
        <v>655</v>
      </c>
    </row>
    <row r="667" spans="1:6" x14ac:dyDescent="0.25">
      <c r="A667" s="10" t="s">
        <v>1192</v>
      </c>
      <c r="B667" s="10" t="s">
        <v>1193</v>
      </c>
    </row>
    <row r="668" spans="1:6" x14ac:dyDescent="0.25">
      <c r="A668" s="10" t="s">
        <v>1194</v>
      </c>
      <c r="B668" s="10" t="s">
        <v>1195</v>
      </c>
    </row>
    <row r="669" spans="1:6" x14ac:dyDescent="0.25">
      <c r="A669" s="10" t="s">
        <v>1196</v>
      </c>
      <c r="B669" s="10" t="s">
        <v>1197</v>
      </c>
    </row>
    <row r="670" spans="1:6" x14ac:dyDescent="0.25">
      <c r="A670" s="10" t="s">
        <v>1198</v>
      </c>
      <c r="B670" s="10" t="s">
        <v>1199</v>
      </c>
    </row>
    <row r="671" spans="1:6" x14ac:dyDescent="0.25">
      <c r="A671" s="10" t="s">
        <v>1200</v>
      </c>
      <c r="B671" s="10" t="s">
        <v>63</v>
      </c>
    </row>
    <row r="672" spans="1:6" x14ac:dyDescent="0.25">
      <c r="A672" s="10" t="s">
        <v>1201</v>
      </c>
      <c r="B672" s="10" t="s">
        <v>1202</v>
      </c>
    </row>
    <row r="673" spans="1:6" x14ac:dyDescent="0.25">
      <c r="A673" s="10" t="s">
        <v>1203</v>
      </c>
      <c r="B673" s="10" t="s">
        <v>1204</v>
      </c>
    </row>
    <row r="674" spans="1:6" x14ac:dyDescent="0.25">
      <c r="A674" s="10" t="s">
        <v>1205</v>
      </c>
      <c r="B674" s="10" t="s">
        <v>1206</v>
      </c>
    </row>
    <row r="675" spans="1:6" x14ac:dyDescent="0.25">
      <c r="A675" s="10" t="s">
        <v>1207</v>
      </c>
      <c r="B675" s="10" t="s">
        <v>894</v>
      </c>
    </row>
    <row r="677" spans="1:6" x14ac:dyDescent="0.25">
      <c r="B677" s="10" t="s">
        <v>1208</v>
      </c>
      <c r="C677" s="10" t="str">
        <f>RIGHT(B677,3)</f>
        <v>宮文華</v>
      </c>
      <c r="D677" s="10" t="s">
        <v>1209</v>
      </c>
      <c r="E677" s="10" t="s">
        <v>1210</v>
      </c>
      <c r="F677" s="10" t="s">
        <v>964</v>
      </c>
    </row>
    <row r="678" spans="1:6" x14ac:dyDescent="0.25">
      <c r="A678" s="10" t="s">
        <v>1211</v>
      </c>
      <c r="B678" s="10" t="s">
        <v>1212</v>
      </c>
    </row>
    <row r="679" spans="1:6" x14ac:dyDescent="0.25">
      <c r="A679" s="10" t="s">
        <v>1213</v>
      </c>
      <c r="B679" s="10" t="s">
        <v>127</v>
      </c>
    </row>
    <row r="680" spans="1:6" x14ac:dyDescent="0.25">
      <c r="A680" s="10" t="s">
        <v>1214</v>
      </c>
      <c r="B680" s="10" t="s">
        <v>80</v>
      </c>
    </row>
    <row r="681" spans="1:6" x14ac:dyDescent="0.25">
      <c r="A681" s="10" t="s">
        <v>1215</v>
      </c>
      <c r="B681" s="10" t="s">
        <v>1216</v>
      </c>
    </row>
    <row r="682" spans="1:6" x14ac:dyDescent="0.25">
      <c r="A682" s="10" t="s">
        <v>1217</v>
      </c>
      <c r="B682" s="10" t="s">
        <v>1218</v>
      </c>
    </row>
    <row r="683" spans="1:6" x14ac:dyDescent="0.25">
      <c r="A683" s="10" t="s">
        <v>1219</v>
      </c>
      <c r="B683" s="10" t="s">
        <v>1199</v>
      </c>
    </row>
    <row r="684" spans="1:6" x14ac:dyDescent="0.25">
      <c r="A684" s="10" t="s">
        <v>1220</v>
      </c>
      <c r="B684" s="10" t="s">
        <v>88</v>
      </c>
    </row>
    <row r="685" spans="1:6" x14ac:dyDescent="0.25">
      <c r="A685" s="10" t="s">
        <v>1221</v>
      </c>
      <c r="B685" s="10" t="s">
        <v>1222</v>
      </c>
    </row>
    <row r="686" spans="1:6" x14ac:dyDescent="0.25">
      <c r="A686" s="10" t="s">
        <v>1223</v>
      </c>
      <c r="B686" s="10" t="s">
        <v>1224</v>
      </c>
    </row>
    <row r="687" spans="1:6" x14ac:dyDescent="0.25">
      <c r="A687" s="10" t="s">
        <v>1225</v>
      </c>
      <c r="B687" s="10" t="s">
        <v>1226</v>
      </c>
    </row>
    <row r="688" spans="1:6" x14ac:dyDescent="0.25">
      <c r="A688" s="10" t="s">
        <v>1227</v>
      </c>
      <c r="B688" s="10" t="s">
        <v>1228</v>
      </c>
    </row>
    <row r="690" spans="1:6" x14ac:dyDescent="0.25">
      <c r="B690" s="10" t="s">
        <v>1229</v>
      </c>
      <c r="C690" s="10" t="str">
        <f>RIGHT(B690,3)</f>
        <v>しいな</v>
      </c>
      <c r="D690" s="10" t="s">
        <v>1230</v>
      </c>
      <c r="E690" s="10" t="s">
        <v>1231</v>
      </c>
      <c r="F690" s="10" t="s">
        <v>964</v>
      </c>
    </row>
    <row r="691" spans="1:6" x14ac:dyDescent="0.25">
      <c r="A691" s="10" t="s">
        <v>1232</v>
      </c>
      <c r="B691" s="10" t="s">
        <v>1233</v>
      </c>
    </row>
    <row r="692" spans="1:6" x14ac:dyDescent="0.25">
      <c r="A692" s="10" t="s">
        <v>1234</v>
      </c>
      <c r="B692" s="10" t="s">
        <v>722</v>
      </c>
    </row>
    <row r="693" spans="1:6" x14ac:dyDescent="0.25">
      <c r="A693" s="10" t="s">
        <v>1235</v>
      </c>
      <c r="B693" s="10" t="s">
        <v>1236</v>
      </c>
    </row>
    <row r="694" spans="1:6" x14ac:dyDescent="0.25">
      <c r="A694" s="10" t="s">
        <v>1237</v>
      </c>
      <c r="B694" s="10" t="s">
        <v>1238</v>
      </c>
    </row>
    <row r="695" spans="1:6" x14ac:dyDescent="0.25">
      <c r="A695" s="10" t="s">
        <v>1239</v>
      </c>
      <c r="B695" s="10" t="s">
        <v>1240</v>
      </c>
    </row>
    <row r="696" spans="1:6" x14ac:dyDescent="0.25">
      <c r="A696" s="10" t="s">
        <v>1241</v>
      </c>
      <c r="B696" s="10" t="s">
        <v>1199</v>
      </c>
    </row>
    <row r="697" spans="1:6" x14ac:dyDescent="0.25">
      <c r="A697" s="10" t="s">
        <v>1242</v>
      </c>
      <c r="B697" s="10" t="s">
        <v>38</v>
      </c>
    </row>
    <row r="698" spans="1:6" x14ac:dyDescent="0.25">
      <c r="A698" s="10" t="s">
        <v>1243</v>
      </c>
      <c r="B698" s="10" t="s">
        <v>1244</v>
      </c>
    </row>
    <row r="699" spans="1:6" x14ac:dyDescent="0.25">
      <c r="A699" s="10" t="s">
        <v>1245</v>
      </c>
      <c r="B699" s="10" t="s">
        <v>1246</v>
      </c>
    </row>
    <row r="700" spans="1:6" x14ac:dyDescent="0.25">
      <c r="A700" s="10" t="s">
        <v>1247</v>
      </c>
      <c r="B700" s="10" t="s">
        <v>1248</v>
      </c>
    </row>
    <row r="701" spans="1:6" x14ac:dyDescent="0.25">
      <c r="A701" s="10" t="s">
        <v>1249</v>
      </c>
      <c r="B701" s="10" t="s">
        <v>1250</v>
      </c>
    </row>
    <row r="703" spans="1:6" x14ac:dyDescent="0.25">
      <c r="B703" s="10" t="s">
        <v>1251</v>
      </c>
      <c r="C703" s="10" t="str">
        <f>RIGHT(B703,3)</f>
        <v>阿佐美</v>
      </c>
      <c r="D703" s="10" t="s">
        <v>1252</v>
      </c>
      <c r="E703" s="10" t="s">
        <v>1253</v>
      </c>
      <c r="F703" s="10" t="s">
        <v>964</v>
      </c>
    </row>
    <row r="704" spans="1:6" x14ac:dyDescent="0.25">
      <c r="A704" s="10" t="s">
        <v>1254</v>
      </c>
      <c r="B704" s="10" t="s">
        <v>1255</v>
      </c>
    </row>
    <row r="705" spans="1:6" x14ac:dyDescent="0.25">
      <c r="A705" s="10" t="s">
        <v>1256</v>
      </c>
      <c r="B705" s="10" t="s">
        <v>812</v>
      </c>
    </row>
    <row r="706" spans="1:6" x14ac:dyDescent="0.25">
      <c r="A706" s="10" t="s">
        <v>1257</v>
      </c>
      <c r="B706" s="10" t="s">
        <v>1258</v>
      </c>
    </row>
    <row r="707" spans="1:6" x14ac:dyDescent="0.25">
      <c r="A707" s="10" t="s">
        <v>1259</v>
      </c>
      <c r="B707" s="10" t="s">
        <v>1260</v>
      </c>
    </row>
    <row r="708" spans="1:6" x14ac:dyDescent="0.25">
      <c r="A708" s="10" t="s">
        <v>1261</v>
      </c>
      <c r="B708" s="10" t="s">
        <v>1262</v>
      </c>
    </row>
    <row r="709" spans="1:6" x14ac:dyDescent="0.25">
      <c r="A709" s="10" t="s">
        <v>1263</v>
      </c>
      <c r="B709" s="10" t="s">
        <v>36</v>
      </c>
    </row>
    <row r="710" spans="1:6" x14ac:dyDescent="0.25">
      <c r="A710" s="10" t="s">
        <v>1264</v>
      </c>
      <c r="B710" s="10" t="s">
        <v>63</v>
      </c>
    </row>
    <row r="711" spans="1:6" x14ac:dyDescent="0.25">
      <c r="A711" s="10" t="s">
        <v>1265</v>
      </c>
      <c r="B711" s="10" t="s">
        <v>1266</v>
      </c>
    </row>
    <row r="712" spans="1:6" x14ac:dyDescent="0.25">
      <c r="A712" s="10" t="s">
        <v>1267</v>
      </c>
      <c r="B712" s="10" t="s">
        <v>1268</v>
      </c>
    </row>
    <row r="713" spans="1:6" x14ac:dyDescent="0.25">
      <c r="A713" s="10" t="s">
        <v>1269</v>
      </c>
      <c r="B713" s="10" t="s">
        <v>1270</v>
      </c>
    </row>
    <row r="714" spans="1:6" x14ac:dyDescent="0.25">
      <c r="A714" s="10" t="s">
        <v>1271</v>
      </c>
      <c r="B714" s="10" t="s">
        <v>1272</v>
      </c>
    </row>
    <row r="716" spans="1:6" x14ac:dyDescent="0.25">
      <c r="B716" s="10" t="s">
        <v>1273</v>
      </c>
      <c r="C716" s="10" t="str">
        <f>RIGHT(B716,3)</f>
        <v>あおい</v>
      </c>
      <c r="D716" s="10" t="s">
        <v>1274</v>
      </c>
      <c r="E716" s="10" t="s">
        <v>1275</v>
      </c>
      <c r="F716" s="10" t="s">
        <v>832</v>
      </c>
    </row>
    <row r="717" spans="1:6" x14ac:dyDescent="0.25">
      <c r="A717" s="10" t="s">
        <v>1276</v>
      </c>
      <c r="B717" s="10" t="s">
        <v>1277</v>
      </c>
    </row>
    <row r="718" spans="1:6" x14ac:dyDescent="0.25">
      <c r="A718" s="10" t="s">
        <v>1278</v>
      </c>
      <c r="B718" s="10" t="s">
        <v>1279</v>
      </c>
    </row>
    <row r="719" spans="1:6" x14ac:dyDescent="0.25">
      <c r="A719" s="10" t="s">
        <v>1280</v>
      </c>
      <c r="B719" s="10" t="s">
        <v>1281</v>
      </c>
    </row>
    <row r="720" spans="1:6" x14ac:dyDescent="0.25">
      <c r="A720" s="10" t="s">
        <v>1282</v>
      </c>
      <c r="B720" s="10" t="s">
        <v>1283</v>
      </c>
    </row>
    <row r="721" spans="1:6" x14ac:dyDescent="0.25">
      <c r="A721" s="10" t="s">
        <v>1284</v>
      </c>
      <c r="B721" s="10" t="s">
        <v>571</v>
      </c>
    </row>
    <row r="722" spans="1:6" x14ac:dyDescent="0.25">
      <c r="A722" s="10" t="s">
        <v>1285</v>
      </c>
      <c r="B722" s="10" t="s">
        <v>458</v>
      </c>
    </row>
    <row r="723" spans="1:6" x14ac:dyDescent="0.25">
      <c r="A723" s="10" t="s">
        <v>1286</v>
      </c>
      <c r="B723" s="10" t="s">
        <v>550</v>
      </c>
    </row>
    <row r="724" spans="1:6" x14ac:dyDescent="0.25">
      <c r="A724" s="10" t="s">
        <v>1287</v>
      </c>
      <c r="B724" s="10" t="s">
        <v>437</v>
      </c>
    </row>
    <row r="725" spans="1:6" x14ac:dyDescent="0.25">
      <c r="A725" s="10" t="s">
        <v>1288</v>
      </c>
      <c r="B725" s="10" t="s">
        <v>1289</v>
      </c>
    </row>
    <row r="726" spans="1:6" x14ac:dyDescent="0.25">
      <c r="A726" s="10" t="s">
        <v>1290</v>
      </c>
      <c r="B726" s="10" t="s">
        <v>1291</v>
      </c>
    </row>
    <row r="727" spans="1:6" x14ac:dyDescent="0.25">
      <c r="A727" s="10" t="s">
        <v>1292</v>
      </c>
      <c r="B727" s="10" t="s">
        <v>1293</v>
      </c>
    </row>
    <row r="729" spans="1:6" x14ac:dyDescent="0.25">
      <c r="B729" s="10" t="s">
        <v>1294</v>
      </c>
      <c r="C729" s="10" t="str">
        <f>RIGHT(B729,3)</f>
        <v>瀬雪乃</v>
      </c>
      <c r="D729" s="10" t="s">
        <v>1295</v>
      </c>
      <c r="E729" s="10" t="s">
        <v>1296</v>
      </c>
      <c r="F729" s="10" t="s">
        <v>832</v>
      </c>
    </row>
    <row r="730" spans="1:6" x14ac:dyDescent="0.25">
      <c r="A730" s="10" t="s">
        <v>1297</v>
      </c>
      <c r="B730" s="10" t="s">
        <v>1298</v>
      </c>
    </row>
    <row r="731" spans="1:6" x14ac:dyDescent="0.25">
      <c r="A731" s="10" t="s">
        <v>1299</v>
      </c>
      <c r="B731" s="10" t="s">
        <v>357</v>
      </c>
    </row>
    <row r="732" spans="1:6" x14ac:dyDescent="0.25">
      <c r="A732" s="10" t="s">
        <v>1300</v>
      </c>
      <c r="B732" s="10" t="s">
        <v>151</v>
      </c>
    </row>
    <row r="733" spans="1:6" x14ac:dyDescent="0.25">
      <c r="A733" s="10" t="s">
        <v>1301</v>
      </c>
      <c r="B733" s="10" t="s">
        <v>1302</v>
      </c>
    </row>
    <row r="734" spans="1:6" x14ac:dyDescent="0.25">
      <c r="A734" s="10" t="s">
        <v>1303</v>
      </c>
      <c r="B734" s="10" t="s">
        <v>1304</v>
      </c>
    </row>
    <row r="735" spans="1:6" x14ac:dyDescent="0.25">
      <c r="A735" s="10" t="s">
        <v>1305</v>
      </c>
      <c r="B735" s="10" t="s">
        <v>388</v>
      </c>
    </row>
    <row r="736" spans="1:6" x14ac:dyDescent="0.25">
      <c r="A736" s="10" t="s">
        <v>1306</v>
      </c>
      <c r="B736" s="10" t="s">
        <v>88</v>
      </c>
    </row>
    <row r="737" spans="1:6" x14ac:dyDescent="0.25">
      <c r="A737" s="10" t="s">
        <v>1307</v>
      </c>
      <c r="B737" s="10" t="s">
        <v>1308</v>
      </c>
    </row>
    <row r="738" spans="1:6" x14ac:dyDescent="0.25">
      <c r="A738" s="10" t="s">
        <v>1309</v>
      </c>
      <c r="B738" s="10" t="s">
        <v>1310</v>
      </c>
    </row>
    <row r="739" spans="1:6" x14ac:dyDescent="0.25">
      <c r="A739" s="10" t="s">
        <v>1311</v>
      </c>
      <c r="B739" s="10" t="s">
        <v>1312</v>
      </c>
    </row>
    <row r="740" spans="1:6" x14ac:dyDescent="0.25">
      <c r="A740" s="10" t="s">
        <v>1313</v>
      </c>
      <c r="B740" s="10" t="s">
        <v>1314</v>
      </c>
    </row>
    <row r="742" spans="1:6" x14ac:dyDescent="0.25">
      <c r="B742" s="10" t="s">
        <v>1315</v>
      </c>
      <c r="C742" s="10" t="str">
        <f>RIGHT(B742,3)</f>
        <v>神夜宵</v>
      </c>
      <c r="D742" s="10" t="s">
        <v>1316</v>
      </c>
      <c r="E742" s="10" t="s">
        <v>1317</v>
      </c>
      <c r="F742" s="10" t="s">
        <v>832</v>
      </c>
    </row>
    <row r="743" spans="1:6" x14ac:dyDescent="0.25">
      <c r="A743" s="10" t="s">
        <v>1318</v>
      </c>
      <c r="B743" s="10" t="s">
        <v>1319</v>
      </c>
    </row>
    <row r="744" spans="1:6" x14ac:dyDescent="0.25">
      <c r="A744" s="10" t="s">
        <v>1320</v>
      </c>
      <c r="B744" s="10" t="s">
        <v>103</v>
      </c>
    </row>
    <row r="745" spans="1:6" x14ac:dyDescent="0.25">
      <c r="A745" s="10" t="s">
        <v>1321</v>
      </c>
      <c r="B745" s="10" t="s">
        <v>1322</v>
      </c>
    </row>
    <row r="746" spans="1:6" x14ac:dyDescent="0.25">
      <c r="A746" s="10" t="s">
        <v>1323</v>
      </c>
      <c r="B746" s="10" t="s">
        <v>1324</v>
      </c>
    </row>
    <row r="747" spans="1:6" x14ac:dyDescent="0.25">
      <c r="A747" s="10" t="s">
        <v>1325</v>
      </c>
      <c r="B747" s="10" t="s">
        <v>1326</v>
      </c>
    </row>
    <row r="748" spans="1:6" x14ac:dyDescent="0.25">
      <c r="A748" s="10" t="s">
        <v>1327</v>
      </c>
      <c r="B748" s="10" t="s">
        <v>458</v>
      </c>
    </row>
    <row r="749" spans="1:6" x14ac:dyDescent="0.25">
      <c r="A749" s="10" t="s">
        <v>1328</v>
      </c>
      <c r="B749" s="10" t="s">
        <v>38</v>
      </c>
    </row>
    <row r="750" spans="1:6" x14ac:dyDescent="0.25">
      <c r="A750" s="10" t="s">
        <v>1329</v>
      </c>
      <c r="B750" s="10" t="s">
        <v>1330</v>
      </c>
    </row>
    <row r="751" spans="1:6" x14ac:dyDescent="0.25">
      <c r="A751" s="10" t="s">
        <v>1331</v>
      </c>
      <c r="B751" s="10" t="s">
        <v>1332</v>
      </c>
    </row>
    <row r="752" spans="1:6" x14ac:dyDescent="0.25">
      <c r="A752" s="10" t="s">
        <v>1333</v>
      </c>
      <c r="B752" s="10" t="s">
        <v>1334</v>
      </c>
    </row>
    <row r="753" spans="1:6" x14ac:dyDescent="0.25">
      <c r="A753" s="10" t="s">
        <v>1335</v>
      </c>
      <c r="B753" s="10" t="s">
        <v>1336</v>
      </c>
    </row>
    <row r="755" spans="1:6" x14ac:dyDescent="0.25">
      <c r="B755" s="10" t="s">
        <v>1337</v>
      </c>
      <c r="C755" s="10" t="str">
        <f>RIGHT(B755,3)</f>
        <v>氷香歩</v>
      </c>
      <c r="D755" s="10" t="s">
        <v>1338</v>
      </c>
      <c r="E755" s="10" t="s">
        <v>1339</v>
      </c>
      <c r="F755" s="10" t="s">
        <v>832</v>
      </c>
    </row>
    <row r="756" spans="1:6" x14ac:dyDescent="0.25">
      <c r="A756" s="10" t="s">
        <v>1340</v>
      </c>
      <c r="B756" s="10" t="s">
        <v>1341</v>
      </c>
    </row>
    <row r="757" spans="1:6" x14ac:dyDescent="0.25">
      <c r="A757" s="10" t="s">
        <v>1342</v>
      </c>
      <c r="B757" s="10" t="s">
        <v>103</v>
      </c>
    </row>
    <row r="758" spans="1:6" x14ac:dyDescent="0.25">
      <c r="A758" s="10" t="s">
        <v>1343</v>
      </c>
      <c r="B758" s="10" t="s">
        <v>1344</v>
      </c>
    </row>
    <row r="759" spans="1:6" x14ac:dyDescent="0.25">
      <c r="A759" s="10" t="s">
        <v>1345</v>
      </c>
      <c r="B759" s="10" t="s">
        <v>1346</v>
      </c>
    </row>
    <row r="760" spans="1:6" x14ac:dyDescent="0.25">
      <c r="A760" s="10" t="s">
        <v>1347</v>
      </c>
      <c r="B760" s="10" t="s">
        <v>1348</v>
      </c>
    </row>
    <row r="761" spans="1:6" x14ac:dyDescent="0.25">
      <c r="A761" s="10" t="s">
        <v>1349</v>
      </c>
      <c r="B761" s="10" t="s">
        <v>111</v>
      </c>
    </row>
    <row r="762" spans="1:6" x14ac:dyDescent="0.25">
      <c r="A762" s="10" t="s">
        <v>1350</v>
      </c>
      <c r="B762" s="10" t="s">
        <v>38</v>
      </c>
    </row>
    <row r="763" spans="1:6" x14ac:dyDescent="0.25">
      <c r="A763" s="10" t="s">
        <v>1351</v>
      </c>
      <c r="B763" s="10" t="s">
        <v>1352</v>
      </c>
    </row>
    <row r="764" spans="1:6" x14ac:dyDescent="0.25">
      <c r="A764" s="10" t="s">
        <v>1353</v>
      </c>
      <c r="B764" s="10" t="s">
        <v>1354</v>
      </c>
    </row>
    <row r="765" spans="1:6" x14ac:dyDescent="0.25">
      <c r="A765" s="10" t="s">
        <v>1355</v>
      </c>
      <c r="B765" s="10" t="s">
        <v>1356</v>
      </c>
    </row>
    <row r="766" spans="1:6" x14ac:dyDescent="0.25">
      <c r="A766" s="10" t="s">
        <v>1357</v>
      </c>
      <c r="B766" s="10" t="s">
        <v>1358</v>
      </c>
    </row>
    <row r="768" spans="1:6" x14ac:dyDescent="0.25">
      <c r="B768" s="10" t="s">
        <v>1359</v>
      </c>
      <c r="C768" s="10" t="str">
        <f>RIGHT(B768,3)</f>
        <v>ひかる</v>
      </c>
      <c r="D768" s="10" t="s">
        <v>1360</v>
      </c>
      <c r="E768" s="10" t="s">
        <v>1361</v>
      </c>
      <c r="F768" s="10" t="s">
        <v>832</v>
      </c>
    </row>
    <row r="769" spans="1:6" x14ac:dyDescent="0.25">
      <c r="A769" s="10" t="s">
        <v>1362</v>
      </c>
      <c r="B769" s="10" t="s">
        <v>1363</v>
      </c>
    </row>
    <row r="770" spans="1:6" x14ac:dyDescent="0.25">
      <c r="A770" s="10" t="s">
        <v>1364</v>
      </c>
      <c r="B770" s="10" t="s">
        <v>28</v>
      </c>
    </row>
    <row r="771" spans="1:6" x14ac:dyDescent="0.25">
      <c r="A771" s="10" t="s">
        <v>1365</v>
      </c>
      <c r="B771" s="10" t="s">
        <v>1366</v>
      </c>
    </row>
    <row r="772" spans="1:6" x14ac:dyDescent="0.25">
      <c r="A772" s="10" t="s">
        <v>1367</v>
      </c>
      <c r="B772" s="10" t="s">
        <v>1368</v>
      </c>
    </row>
    <row r="773" spans="1:6" x14ac:dyDescent="0.25">
      <c r="A773" s="10" t="s">
        <v>1369</v>
      </c>
      <c r="B773" s="10" t="s">
        <v>1370</v>
      </c>
    </row>
    <row r="774" spans="1:6" x14ac:dyDescent="0.25">
      <c r="A774" s="10" t="s">
        <v>1371</v>
      </c>
      <c r="B774" s="10" t="s">
        <v>36</v>
      </c>
    </row>
    <row r="775" spans="1:6" x14ac:dyDescent="0.25">
      <c r="A775" s="10" t="s">
        <v>1372</v>
      </c>
      <c r="B775" s="10" t="s">
        <v>88</v>
      </c>
    </row>
    <row r="776" spans="1:6" x14ac:dyDescent="0.25">
      <c r="A776" s="10" t="s">
        <v>1373</v>
      </c>
      <c r="B776" s="10" t="s">
        <v>1374</v>
      </c>
    </row>
    <row r="777" spans="1:6" x14ac:dyDescent="0.25">
      <c r="A777" s="10" t="s">
        <v>1375</v>
      </c>
      <c r="B777" s="10" t="s">
        <v>1376</v>
      </c>
    </row>
    <row r="778" spans="1:6" x14ac:dyDescent="0.25">
      <c r="A778" s="10" t="s">
        <v>1377</v>
      </c>
      <c r="B778" s="10" t="s">
        <v>1378</v>
      </c>
    </row>
    <row r="779" spans="1:6" x14ac:dyDescent="0.25">
      <c r="A779" s="10" t="s">
        <v>1379</v>
      </c>
      <c r="B779" s="10" t="s">
        <v>1380</v>
      </c>
    </row>
    <row r="781" spans="1:6" x14ac:dyDescent="0.25">
      <c r="B781" s="10" t="s">
        <v>1381</v>
      </c>
      <c r="C781" s="10" t="str">
        <f>RIGHT(B781,3)</f>
        <v>かすみ</v>
      </c>
      <c r="D781" s="10" t="s">
        <v>1382</v>
      </c>
      <c r="E781" s="10" t="s">
        <v>1383</v>
      </c>
      <c r="F781" s="10" t="s">
        <v>832</v>
      </c>
    </row>
    <row r="782" spans="1:6" x14ac:dyDescent="0.25">
      <c r="A782" s="10" t="s">
        <v>1384</v>
      </c>
      <c r="B782" s="10" t="s">
        <v>1385</v>
      </c>
    </row>
    <row r="783" spans="1:6" x14ac:dyDescent="0.25">
      <c r="A783" s="10" t="s">
        <v>1386</v>
      </c>
      <c r="B783" s="10" t="s">
        <v>901</v>
      </c>
    </row>
    <row r="784" spans="1:6" x14ac:dyDescent="0.25">
      <c r="A784" s="10" t="s">
        <v>1387</v>
      </c>
      <c r="B784" s="10" t="s">
        <v>1125</v>
      </c>
    </row>
    <row r="785" spans="1:6" x14ac:dyDescent="0.25">
      <c r="A785" s="10" t="s">
        <v>1388</v>
      </c>
      <c r="B785" s="10" t="s">
        <v>1389</v>
      </c>
    </row>
    <row r="786" spans="1:6" x14ac:dyDescent="0.25">
      <c r="A786" s="10" t="s">
        <v>1390</v>
      </c>
      <c r="B786" s="10" t="s">
        <v>1391</v>
      </c>
    </row>
    <row r="787" spans="1:6" x14ac:dyDescent="0.25">
      <c r="A787" s="10" t="s">
        <v>1392</v>
      </c>
      <c r="B787" s="10" t="s">
        <v>481</v>
      </c>
    </row>
    <row r="788" spans="1:6" x14ac:dyDescent="0.25">
      <c r="A788" s="10" t="s">
        <v>1393</v>
      </c>
      <c r="B788" s="10" t="s">
        <v>88</v>
      </c>
    </row>
    <row r="789" spans="1:6" x14ac:dyDescent="0.25">
      <c r="A789" s="10" t="s">
        <v>1394</v>
      </c>
      <c r="B789" s="10" t="s">
        <v>90</v>
      </c>
    </row>
    <row r="790" spans="1:6" x14ac:dyDescent="0.25">
      <c r="A790" s="10" t="s">
        <v>1395</v>
      </c>
      <c r="B790" s="10" t="s">
        <v>1396</v>
      </c>
    </row>
    <row r="791" spans="1:6" x14ac:dyDescent="0.25">
      <c r="A791" s="10" t="s">
        <v>1397</v>
      </c>
      <c r="B791" s="10" t="s">
        <v>1398</v>
      </c>
    </row>
    <row r="792" spans="1:6" x14ac:dyDescent="0.25">
      <c r="A792" s="10" t="s">
        <v>1399</v>
      </c>
      <c r="B792" s="10" t="s">
        <v>1400</v>
      </c>
    </row>
    <row r="794" spans="1:6" x14ac:dyDescent="0.25">
      <c r="B794" s="10" t="s">
        <v>1401</v>
      </c>
      <c r="C794" s="10" t="str">
        <f>RIGHT(B794,3)</f>
        <v>木沙織</v>
      </c>
      <c r="D794" s="10" t="s">
        <v>1402</v>
      </c>
      <c r="E794" s="10" t="s">
        <v>1403</v>
      </c>
      <c r="F794" s="10" t="s">
        <v>964</v>
      </c>
    </row>
    <row r="795" spans="1:6" x14ac:dyDescent="0.25">
      <c r="A795" s="10" t="s">
        <v>1404</v>
      </c>
      <c r="B795" s="10" t="s">
        <v>1405</v>
      </c>
    </row>
    <row r="796" spans="1:6" x14ac:dyDescent="0.25">
      <c r="A796" s="10" t="s">
        <v>1406</v>
      </c>
      <c r="B796" s="10" t="s">
        <v>103</v>
      </c>
    </row>
    <row r="797" spans="1:6" x14ac:dyDescent="0.25">
      <c r="A797" s="10" t="s">
        <v>1407</v>
      </c>
      <c r="B797" s="10" t="s">
        <v>1408</v>
      </c>
    </row>
    <row r="798" spans="1:6" x14ac:dyDescent="0.25">
      <c r="A798" s="10" t="s">
        <v>1409</v>
      </c>
      <c r="B798" s="10" t="s">
        <v>1410</v>
      </c>
    </row>
    <row r="799" spans="1:6" x14ac:dyDescent="0.25">
      <c r="A799" s="10" t="s">
        <v>1411</v>
      </c>
      <c r="B799" s="10" t="s">
        <v>1412</v>
      </c>
    </row>
    <row r="800" spans="1:6" x14ac:dyDescent="0.25">
      <c r="A800" s="10" t="s">
        <v>1413</v>
      </c>
      <c r="B800" s="10" t="s">
        <v>365</v>
      </c>
    </row>
    <row r="801" spans="1:6" x14ac:dyDescent="0.25">
      <c r="A801" s="10" t="s">
        <v>1414</v>
      </c>
      <c r="B801" s="10" t="s">
        <v>63</v>
      </c>
    </row>
    <row r="802" spans="1:6" x14ac:dyDescent="0.25">
      <c r="A802" s="10" t="s">
        <v>1415</v>
      </c>
      <c r="B802" s="10" t="s">
        <v>1416</v>
      </c>
    </row>
    <row r="803" spans="1:6" x14ac:dyDescent="0.25">
      <c r="A803" s="10" t="s">
        <v>1417</v>
      </c>
      <c r="B803" s="10" t="s">
        <v>1418</v>
      </c>
    </row>
    <row r="804" spans="1:6" x14ac:dyDescent="0.25">
      <c r="A804" s="10" t="s">
        <v>1419</v>
      </c>
      <c r="B804" s="10" t="s">
        <v>1420</v>
      </c>
    </row>
    <row r="805" spans="1:6" x14ac:dyDescent="0.25">
      <c r="A805" s="10" t="s">
        <v>1421</v>
      </c>
      <c r="B805" s="10" t="s">
        <v>1422</v>
      </c>
    </row>
    <row r="807" spans="1:6" x14ac:dyDescent="0.25">
      <c r="B807" s="10" t="s">
        <v>1423</v>
      </c>
      <c r="C807" s="10" t="str">
        <f>RIGHT(B807,3)</f>
        <v>城星来</v>
      </c>
      <c r="D807" s="10" t="s">
        <v>1424</v>
      </c>
      <c r="E807" s="10" t="s">
        <v>1425</v>
      </c>
      <c r="F807" s="10" t="s">
        <v>832</v>
      </c>
    </row>
    <row r="808" spans="1:6" x14ac:dyDescent="0.25">
      <c r="A808" s="10" t="s">
        <v>1426</v>
      </c>
      <c r="B808" s="10" t="s">
        <v>1427</v>
      </c>
    </row>
    <row r="809" spans="1:6" x14ac:dyDescent="0.25">
      <c r="A809" s="10" t="s">
        <v>1428</v>
      </c>
      <c r="B809" s="10" t="s">
        <v>53</v>
      </c>
    </row>
    <row r="810" spans="1:6" x14ac:dyDescent="0.25">
      <c r="A810" s="10" t="s">
        <v>1429</v>
      </c>
      <c r="B810" s="10" t="s">
        <v>267</v>
      </c>
    </row>
    <row r="811" spans="1:6" x14ac:dyDescent="0.25">
      <c r="A811" s="10" t="s">
        <v>1430</v>
      </c>
      <c r="B811" s="10" t="s">
        <v>1431</v>
      </c>
    </row>
    <row r="812" spans="1:6" x14ac:dyDescent="0.25">
      <c r="A812" s="10" t="s">
        <v>1432</v>
      </c>
      <c r="B812" s="10" t="s">
        <v>1433</v>
      </c>
    </row>
    <row r="813" spans="1:6" x14ac:dyDescent="0.25">
      <c r="A813" s="10" t="s">
        <v>1434</v>
      </c>
      <c r="B813" s="10" t="s">
        <v>411</v>
      </c>
    </row>
    <row r="814" spans="1:6" x14ac:dyDescent="0.25">
      <c r="A814" s="10" t="s">
        <v>1435</v>
      </c>
      <c r="B814" s="10" t="s">
        <v>550</v>
      </c>
    </row>
    <row r="815" spans="1:6" x14ac:dyDescent="0.25">
      <c r="A815" s="10" t="s">
        <v>1436</v>
      </c>
      <c r="B815" s="10" t="s">
        <v>1437</v>
      </c>
    </row>
    <row r="816" spans="1:6" x14ac:dyDescent="0.25">
      <c r="A816" s="10" t="s">
        <v>1438</v>
      </c>
      <c r="B816" s="10" t="s">
        <v>1439</v>
      </c>
    </row>
    <row r="817" spans="1:6" x14ac:dyDescent="0.25">
      <c r="A817" s="10" t="s">
        <v>1440</v>
      </c>
      <c r="B817" s="10" t="s">
        <v>1441</v>
      </c>
    </row>
    <row r="818" spans="1:6" x14ac:dyDescent="0.25">
      <c r="A818" s="10" t="s">
        <v>1442</v>
      </c>
      <c r="B818" s="10" t="s">
        <v>1443</v>
      </c>
    </row>
    <row r="820" spans="1:6" x14ac:dyDescent="0.25">
      <c r="B820" s="10" t="s">
        <v>1444</v>
      </c>
      <c r="C820" s="10" t="str">
        <f>RIGHT(B820,3)</f>
        <v>東琴乃</v>
      </c>
      <c r="D820" s="10" t="s">
        <v>1445</v>
      </c>
      <c r="E820" s="10" t="s">
        <v>1446</v>
      </c>
      <c r="F820" s="10" t="s">
        <v>764</v>
      </c>
    </row>
    <row r="821" spans="1:6" x14ac:dyDescent="0.25">
      <c r="A821" s="10" t="s">
        <v>1447</v>
      </c>
      <c r="B821" s="10" t="s">
        <v>1448</v>
      </c>
    </row>
    <row r="822" spans="1:6" x14ac:dyDescent="0.25">
      <c r="A822" s="10" t="s">
        <v>1449</v>
      </c>
      <c r="B822" s="10" t="s">
        <v>655</v>
      </c>
    </row>
    <row r="823" spans="1:6" x14ac:dyDescent="0.25">
      <c r="A823" s="10" t="s">
        <v>1450</v>
      </c>
      <c r="B823" s="10" t="s">
        <v>746</v>
      </c>
    </row>
    <row r="824" spans="1:6" x14ac:dyDescent="0.25">
      <c r="A824" s="10" t="s">
        <v>1451</v>
      </c>
      <c r="B824" s="10" t="s">
        <v>1452</v>
      </c>
    </row>
    <row r="825" spans="1:6" x14ac:dyDescent="0.25">
      <c r="A825" s="10" t="s">
        <v>1453</v>
      </c>
      <c r="B825" s="10" t="s">
        <v>1454</v>
      </c>
    </row>
    <row r="826" spans="1:6" x14ac:dyDescent="0.25">
      <c r="A826" s="10" t="s">
        <v>1455</v>
      </c>
      <c r="B826" s="10" t="s">
        <v>388</v>
      </c>
    </row>
    <row r="827" spans="1:6" x14ac:dyDescent="0.25">
      <c r="A827" s="10" t="s">
        <v>1456</v>
      </c>
      <c r="B827" s="10" t="s">
        <v>88</v>
      </c>
    </row>
    <row r="828" spans="1:6" x14ac:dyDescent="0.25">
      <c r="A828" s="10" t="s">
        <v>1457</v>
      </c>
      <c r="B828" s="10" t="s">
        <v>1458</v>
      </c>
    </row>
    <row r="829" spans="1:6" x14ac:dyDescent="0.25">
      <c r="A829" s="10" t="s">
        <v>1459</v>
      </c>
      <c r="B829" s="10" t="s">
        <v>1460</v>
      </c>
    </row>
    <row r="830" spans="1:6" x14ac:dyDescent="0.25">
      <c r="A830" s="10" t="s">
        <v>1461</v>
      </c>
      <c r="B830" s="10" t="s">
        <v>1462</v>
      </c>
    </row>
    <row r="831" spans="1:6" x14ac:dyDescent="0.25">
      <c r="A831" s="10" t="s">
        <v>1463</v>
      </c>
      <c r="B831" s="10" t="s">
        <v>1464</v>
      </c>
    </row>
    <row r="833" spans="1:6" x14ac:dyDescent="0.25">
      <c r="B833" s="10" t="s">
        <v>1465</v>
      </c>
      <c r="C833" s="10" t="str">
        <f>RIGHT(B833,3)</f>
        <v>まりん</v>
      </c>
      <c r="D833" s="10" t="s">
        <v>1466</v>
      </c>
      <c r="E833" s="10" t="s">
        <v>1467</v>
      </c>
      <c r="F833" s="10" t="s">
        <v>764</v>
      </c>
    </row>
    <row r="834" spans="1:6" x14ac:dyDescent="0.25">
      <c r="A834" s="10" t="s">
        <v>1468</v>
      </c>
      <c r="B834" s="10" t="s">
        <v>1469</v>
      </c>
    </row>
    <row r="835" spans="1:6" x14ac:dyDescent="0.25">
      <c r="A835" s="10" t="s">
        <v>1470</v>
      </c>
      <c r="B835" s="10" t="s">
        <v>610</v>
      </c>
    </row>
    <row r="836" spans="1:6" x14ac:dyDescent="0.25">
      <c r="A836" s="10" t="s">
        <v>1471</v>
      </c>
      <c r="B836" s="10" t="s">
        <v>1125</v>
      </c>
    </row>
    <row r="837" spans="1:6" x14ac:dyDescent="0.25">
      <c r="A837" s="10" t="s">
        <v>1472</v>
      </c>
      <c r="B837" s="10" t="s">
        <v>1473</v>
      </c>
    </row>
    <row r="838" spans="1:6" x14ac:dyDescent="0.25">
      <c r="A838" s="10" t="s">
        <v>1474</v>
      </c>
      <c r="B838" s="10" t="s">
        <v>1475</v>
      </c>
    </row>
    <row r="839" spans="1:6" x14ac:dyDescent="0.25">
      <c r="A839" s="10" t="s">
        <v>1476</v>
      </c>
      <c r="B839" s="10" t="s">
        <v>86</v>
      </c>
    </row>
    <row r="840" spans="1:6" x14ac:dyDescent="0.25">
      <c r="A840" s="10" t="s">
        <v>1477</v>
      </c>
      <c r="B840" s="10" t="s">
        <v>38</v>
      </c>
    </row>
    <row r="841" spans="1:6" x14ac:dyDescent="0.25">
      <c r="A841" s="10" t="s">
        <v>1478</v>
      </c>
      <c r="B841" s="10" t="s">
        <v>1479</v>
      </c>
    </row>
    <row r="842" spans="1:6" x14ac:dyDescent="0.25">
      <c r="A842" s="10" t="s">
        <v>1480</v>
      </c>
      <c r="B842" s="10" t="s">
        <v>1481</v>
      </c>
    </row>
    <row r="843" spans="1:6" x14ac:dyDescent="0.25">
      <c r="A843" s="10" t="s">
        <v>1482</v>
      </c>
      <c r="B843" s="10" t="s">
        <v>1483</v>
      </c>
    </row>
    <row r="844" spans="1:6" x14ac:dyDescent="0.25">
      <c r="A844" s="10" t="s">
        <v>1484</v>
      </c>
      <c r="B844" s="10" t="s">
        <v>1485</v>
      </c>
    </row>
    <row r="846" spans="1:6" x14ac:dyDescent="0.25">
      <c r="B846" s="10" t="s">
        <v>1486</v>
      </c>
      <c r="C846" s="10" t="str">
        <f>RIGHT(B846,3)</f>
        <v>ネンコ</v>
      </c>
      <c r="D846" s="10" t="s">
        <v>1487</v>
      </c>
      <c r="E846" s="10" t="s">
        <v>1488</v>
      </c>
      <c r="F846" s="10" t="s">
        <v>764</v>
      </c>
    </row>
    <row r="847" spans="1:6" x14ac:dyDescent="0.25">
      <c r="A847" s="10" t="s">
        <v>1489</v>
      </c>
      <c r="B847" s="10" t="s">
        <v>1490</v>
      </c>
    </row>
    <row r="848" spans="1:6" x14ac:dyDescent="0.25">
      <c r="A848" s="10" t="s">
        <v>1491</v>
      </c>
      <c r="B848" s="10" t="s">
        <v>812</v>
      </c>
    </row>
    <row r="849" spans="1:6" x14ac:dyDescent="0.25">
      <c r="A849" s="10" t="s">
        <v>1492</v>
      </c>
      <c r="B849" s="10" t="s">
        <v>1493</v>
      </c>
    </row>
    <row r="850" spans="1:6" x14ac:dyDescent="0.25">
      <c r="A850" s="10" t="s">
        <v>1494</v>
      </c>
      <c r="B850" s="10" t="s">
        <v>1495</v>
      </c>
    </row>
    <row r="851" spans="1:6" x14ac:dyDescent="0.25">
      <c r="A851" s="10" t="s">
        <v>1496</v>
      </c>
      <c r="B851" s="10" t="s">
        <v>1497</v>
      </c>
    </row>
    <row r="852" spans="1:6" x14ac:dyDescent="0.25">
      <c r="A852" s="10" t="s">
        <v>1498</v>
      </c>
      <c r="B852" s="10" t="s">
        <v>458</v>
      </c>
    </row>
    <row r="853" spans="1:6" x14ac:dyDescent="0.25">
      <c r="A853" s="10" t="s">
        <v>1499</v>
      </c>
      <c r="B853" s="10" t="s">
        <v>63</v>
      </c>
    </row>
    <row r="854" spans="1:6" x14ac:dyDescent="0.25">
      <c r="A854" s="10" t="s">
        <v>1500</v>
      </c>
      <c r="B854" s="10" t="s">
        <v>1501</v>
      </c>
    </row>
    <row r="855" spans="1:6" x14ac:dyDescent="0.25">
      <c r="A855" s="10" t="s">
        <v>1502</v>
      </c>
      <c r="B855" s="10" t="s">
        <v>1503</v>
      </c>
    </row>
    <row r="856" spans="1:6" x14ac:dyDescent="0.25">
      <c r="A856" s="10" t="s">
        <v>1504</v>
      </c>
      <c r="B856" s="10" t="s">
        <v>1505</v>
      </c>
    </row>
    <row r="857" spans="1:6" x14ac:dyDescent="0.25">
      <c r="A857" s="10" t="s">
        <v>1506</v>
      </c>
      <c r="B857" s="10" t="s">
        <v>1507</v>
      </c>
    </row>
    <row r="859" spans="1:6" x14ac:dyDescent="0.25">
      <c r="B859" s="10" t="s">
        <v>1508</v>
      </c>
      <c r="C859" s="10" t="str">
        <f>RIGHT(B859,3)</f>
        <v>瀬めぐ</v>
      </c>
      <c r="D859" s="10" t="s">
        <v>1509</v>
      </c>
      <c r="E859" s="10" t="s">
        <v>1510</v>
      </c>
      <c r="F859" s="10" t="s">
        <v>1511</v>
      </c>
    </row>
    <row r="860" spans="1:6" x14ac:dyDescent="0.25">
      <c r="A860" s="10" t="s">
        <v>1512</v>
      </c>
      <c r="B860" s="10" t="s">
        <v>1513</v>
      </c>
    </row>
    <row r="861" spans="1:6" x14ac:dyDescent="0.25">
      <c r="A861" s="10" t="s">
        <v>1514</v>
      </c>
      <c r="B861" s="10" t="s">
        <v>1279</v>
      </c>
    </row>
    <row r="862" spans="1:6" x14ac:dyDescent="0.25">
      <c r="A862" s="10" t="s">
        <v>1515</v>
      </c>
      <c r="B862" s="10" t="s">
        <v>1516</v>
      </c>
    </row>
    <row r="863" spans="1:6" x14ac:dyDescent="0.25">
      <c r="A863" s="10" t="s">
        <v>1517</v>
      </c>
      <c r="B863" s="10" t="s">
        <v>1518</v>
      </c>
    </row>
    <row r="864" spans="1:6" x14ac:dyDescent="0.25">
      <c r="A864" s="10" t="s">
        <v>1519</v>
      </c>
      <c r="B864" s="10" t="s">
        <v>1520</v>
      </c>
    </row>
    <row r="865" spans="1:6" x14ac:dyDescent="0.25">
      <c r="A865" s="10" t="s">
        <v>1521</v>
      </c>
      <c r="B865" s="10" t="s">
        <v>181</v>
      </c>
    </row>
    <row r="866" spans="1:6" x14ac:dyDescent="0.25">
      <c r="A866" s="10" t="s">
        <v>1522</v>
      </c>
      <c r="B866" s="10" t="s">
        <v>63</v>
      </c>
    </row>
    <row r="867" spans="1:6" x14ac:dyDescent="0.25">
      <c r="A867" s="10" t="s">
        <v>1523</v>
      </c>
      <c r="B867" s="10" t="s">
        <v>1524</v>
      </c>
    </row>
    <row r="868" spans="1:6" x14ac:dyDescent="0.25">
      <c r="A868" s="10" t="s">
        <v>1525</v>
      </c>
      <c r="B868" s="10" t="s">
        <v>1526</v>
      </c>
    </row>
    <row r="869" spans="1:6" x14ac:dyDescent="0.25">
      <c r="A869" s="10" t="s">
        <v>1527</v>
      </c>
      <c r="B869" s="10" t="s">
        <v>1528</v>
      </c>
    </row>
    <row r="870" spans="1:6" x14ac:dyDescent="0.25">
      <c r="A870" s="10" t="s">
        <v>1529</v>
      </c>
      <c r="B870" s="10" t="s">
        <v>1530</v>
      </c>
    </row>
    <row r="872" spans="1:6" x14ac:dyDescent="0.25">
      <c r="B872" s="10" t="s">
        <v>1531</v>
      </c>
      <c r="C872" s="10" t="str">
        <f>RIGHT(B872,3)</f>
        <v>河凜花</v>
      </c>
      <c r="D872" s="10" t="s">
        <v>1532</v>
      </c>
      <c r="E872" s="10" t="s">
        <v>1533</v>
      </c>
      <c r="F872" s="10" t="s">
        <v>1511</v>
      </c>
    </row>
    <row r="873" spans="1:6" x14ac:dyDescent="0.25">
      <c r="A873" s="10" t="s">
        <v>1534</v>
      </c>
      <c r="B873" s="10" t="s">
        <v>1535</v>
      </c>
    </row>
    <row r="874" spans="1:6" x14ac:dyDescent="0.25">
      <c r="A874" s="10" t="s">
        <v>1536</v>
      </c>
      <c r="B874" s="10" t="s">
        <v>722</v>
      </c>
    </row>
    <row r="875" spans="1:6" x14ac:dyDescent="0.25">
      <c r="A875" s="10" t="s">
        <v>1537</v>
      </c>
      <c r="B875" s="10" t="s">
        <v>1538</v>
      </c>
    </row>
    <row r="876" spans="1:6" x14ac:dyDescent="0.25">
      <c r="A876" s="10" t="s">
        <v>1539</v>
      </c>
      <c r="B876" s="10" t="s">
        <v>1346</v>
      </c>
    </row>
    <row r="877" spans="1:6" x14ac:dyDescent="0.25">
      <c r="A877" s="10" t="s">
        <v>1540</v>
      </c>
      <c r="B877" s="10" t="s">
        <v>1218</v>
      </c>
    </row>
    <row r="878" spans="1:6" x14ac:dyDescent="0.25">
      <c r="A878" s="10" t="s">
        <v>1541</v>
      </c>
      <c r="B878" s="10" t="s">
        <v>1199</v>
      </c>
    </row>
    <row r="879" spans="1:6" x14ac:dyDescent="0.25">
      <c r="A879" s="10" t="s">
        <v>1542</v>
      </c>
      <c r="B879" s="10" t="s">
        <v>550</v>
      </c>
    </row>
    <row r="880" spans="1:6" x14ac:dyDescent="0.25">
      <c r="A880" s="10" t="s">
        <v>1543</v>
      </c>
      <c r="B880" s="10" t="s">
        <v>1544</v>
      </c>
    </row>
    <row r="881" spans="1:6" x14ac:dyDescent="0.25">
      <c r="A881" s="10" t="s">
        <v>1545</v>
      </c>
      <c r="B881" s="10" t="s">
        <v>1546</v>
      </c>
    </row>
    <row r="882" spans="1:6" x14ac:dyDescent="0.25">
      <c r="A882" s="10" t="s">
        <v>1547</v>
      </c>
      <c r="B882" s="10" t="s">
        <v>1548</v>
      </c>
    </row>
    <row r="883" spans="1:6" x14ac:dyDescent="0.25">
      <c r="A883" s="10" t="s">
        <v>1549</v>
      </c>
      <c r="B883" s="10" t="s">
        <v>1550</v>
      </c>
    </row>
    <row r="885" spans="1:6" x14ac:dyDescent="0.25">
      <c r="B885" s="10" t="s">
        <v>1551</v>
      </c>
      <c r="C885" s="10" t="str">
        <f>RIGHT(B885,3)</f>
        <v>まつり</v>
      </c>
      <c r="D885" s="10" t="s">
        <v>1552</v>
      </c>
      <c r="E885" s="10" t="s">
        <v>1553</v>
      </c>
      <c r="F885" s="10" t="s">
        <v>1511</v>
      </c>
    </row>
    <row r="886" spans="1:6" x14ac:dyDescent="0.25">
      <c r="A886" s="10" t="s">
        <v>1554</v>
      </c>
      <c r="B886" s="10" t="s">
        <v>1555</v>
      </c>
    </row>
    <row r="887" spans="1:6" x14ac:dyDescent="0.25">
      <c r="A887" s="10" t="s">
        <v>1556</v>
      </c>
      <c r="B887" s="10" t="s">
        <v>173</v>
      </c>
    </row>
    <row r="888" spans="1:6" x14ac:dyDescent="0.25">
      <c r="A888" s="10" t="s">
        <v>1557</v>
      </c>
      <c r="B888" s="10" t="s">
        <v>1558</v>
      </c>
    </row>
    <row r="889" spans="1:6" x14ac:dyDescent="0.25">
      <c r="A889" s="10" t="s">
        <v>1559</v>
      </c>
      <c r="B889" s="10" t="s">
        <v>1560</v>
      </c>
    </row>
    <row r="890" spans="1:6" x14ac:dyDescent="0.25">
      <c r="A890" s="10" t="s">
        <v>1561</v>
      </c>
      <c r="B890" s="10" t="s">
        <v>1562</v>
      </c>
    </row>
    <row r="891" spans="1:6" x14ac:dyDescent="0.25">
      <c r="A891" s="10" t="s">
        <v>1563</v>
      </c>
      <c r="B891" s="10" t="s">
        <v>411</v>
      </c>
    </row>
    <row r="892" spans="1:6" x14ac:dyDescent="0.25">
      <c r="A892" s="10" t="s">
        <v>1564</v>
      </c>
      <c r="B892" s="10" t="s">
        <v>63</v>
      </c>
    </row>
    <row r="893" spans="1:6" x14ac:dyDescent="0.25">
      <c r="A893" s="10" t="s">
        <v>1565</v>
      </c>
      <c r="B893" s="10" t="s">
        <v>1566</v>
      </c>
    </row>
    <row r="894" spans="1:6" x14ac:dyDescent="0.25">
      <c r="A894" s="10" t="s">
        <v>1567</v>
      </c>
      <c r="B894" s="10" t="s">
        <v>1568</v>
      </c>
    </row>
    <row r="895" spans="1:6" x14ac:dyDescent="0.25">
      <c r="A895" s="10" t="s">
        <v>1569</v>
      </c>
      <c r="B895" s="10" t="s">
        <v>1570</v>
      </c>
    </row>
    <row r="896" spans="1:6" x14ac:dyDescent="0.25">
      <c r="A896" s="10" t="s">
        <v>1571</v>
      </c>
      <c r="B896" s="10" t="s">
        <v>1572</v>
      </c>
    </row>
    <row r="898" spans="1:6" x14ac:dyDescent="0.25">
      <c r="B898" s="10" t="s">
        <v>1573</v>
      </c>
      <c r="C898" s="10" t="str">
        <f>RIGHT(B898,3)</f>
        <v>女風華</v>
      </c>
      <c r="D898" s="10" t="s">
        <v>1574</v>
      </c>
      <c r="E898" s="10" t="s">
        <v>1575</v>
      </c>
      <c r="F898" s="10" t="s">
        <v>1511</v>
      </c>
    </row>
    <row r="899" spans="1:6" x14ac:dyDescent="0.25">
      <c r="A899" s="10" t="s">
        <v>1576</v>
      </c>
      <c r="B899" s="10" t="s">
        <v>1577</v>
      </c>
    </row>
    <row r="900" spans="1:6" x14ac:dyDescent="0.25">
      <c r="A900" s="10" t="s">
        <v>1578</v>
      </c>
      <c r="B900" s="10" t="s">
        <v>450</v>
      </c>
    </row>
    <row r="901" spans="1:6" x14ac:dyDescent="0.25">
      <c r="A901" s="10" t="s">
        <v>1579</v>
      </c>
      <c r="B901" s="10" t="s">
        <v>1580</v>
      </c>
    </row>
    <row r="902" spans="1:6" x14ac:dyDescent="0.25">
      <c r="A902" s="10" t="s">
        <v>1581</v>
      </c>
      <c r="B902" s="10" t="s">
        <v>1127</v>
      </c>
    </row>
    <row r="903" spans="1:6" x14ac:dyDescent="0.25">
      <c r="A903" s="10" t="s">
        <v>1582</v>
      </c>
      <c r="B903" s="10" t="s">
        <v>1583</v>
      </c>
    </row>
    <row r="904" spans="1:6" x14ac:dyDescent="0.25">
      <c r="A904" s="10" t="s">
        <v>1584</v>
      </c>
      <c r="B904" s="10" t="s">
        <v>365</v>
      </c>
    </row>
    <row r="905" spans="1:6" x14ac:dyDescent="0.25">
      <c r="A905" s="10" t="s">
        <v>1585</v>
      </c>
      <c r="B905" s="10" t="s">
        <v>38</v>
      </c>
    </row>
    <row r="906" spans="1:6" x14ac:dyDescent="0.25">
      <c r="A906" s="10" t="s">
        <v>1586</v>
      </c>
      <c r="B906" s="10" t="s">
        <v>1587</v>
      </c>
    </row>
    <row r="907" spans="1:6" x14ac:dyDescent="0.25">
      <c r="A907" s="10" t="s">
        <v>1588</v>
      </c>
      <c r="B907" s="10" t="s">
        <v>1589</v>
      </c>
    </row>
    <row r="908" spans="1:6" x14ac:dyDescent="0.25">
      <c r="A908" s="10" t="s">
        <v>1590</v>
      </c>
      <c r="B908" s="10" t="s">
        <v>1591</v>
      </c>
    </row>
    <row r="909" spans="1:6" x14ac:dyDescent="0.25">
      <c r="A909" s="10" t="s">
        <v>1592</v>
      </c>
      <c r="B909" s="10" t="s">
        <v>1593</v>
      </c>
    </row>
    <row r="911" spans="1:6" x14ac:dyDescent="0.25">
      <c r="B911" s="10" t="s">
        <v>1594</v>
      </c>
      <c r="C911" s="10" t="str">
        <f>RIGHT(B911,3)</f>
        <v>木里花</v>
      </c>
      <c r="D911" s="10" t="s">
        <v>1595</v>
      </c>
      <c r="E911" s="10" t="s">
        <v>1596</v>
      </c>
      <c r="F911" s="10" t="s">
        <v>1511</v>
      </c>
    </row>
    <row r="912" spans="1:6" x14ac:dyDescent="0.25">
      <c r="A912" s="10" t="s">
        <v>1597</v>
      </c>
      <c r="B912" s="10" t="s">
        <v>1598</v>
      </c>
    </row>
    <row r="913" spans="1:6" x14ac:dyDescent="0.25">
      <c r="A913" s="10" t="s">
        <v>1599</v>
      </c>
      <c r="B913" s="10" t="s">
        <v>1600</v>
      </c>
    </row>
    <row r="914" spans="1:6" x14ac:dyDescent="0.25">
      <c r="A914" s="10" t="s">
        <v>1601</v>
      </c>
      <c r="B914" s="10" t="s">
        <v>1602</v>
      </c>
    </row>
    <row r="915" spans="1:6" x14ac:dyDescent="0.25">
      <c r="A915" s="10" t="s">
        <v>1603</v>
      </c>
      <c r="B915" s="10" t="s">
        <v>1604</v>
      </c>
    </row>
    <row r="916" spans="1:6" x14ac:dyDescent="0.25">
      <c r="A916" s="10" t="s">
        <v>1605</v>
      </c>
      <c r="B916" s="10" t="s">
        <v>1606</v>
      </c>
    </row>
    <row r="917" spans="1:6" x14ac:dyDescent="0.25">
      <c r="A917" s="10" t="s">
        <v>1607</v>
      </c>
      <c r="B917" s="10" t="s">
        <v>61</v>
      </c>
    </row>
    <row r="918" spans="1:6" x14ac:dyDescent="0.25">
      <c r="A918" s="10" t="s">
        <v>1608</v>
      </c>
      <c r="B918" s="10" t="s">
        <v>63</v>
      </c>
    </row>
    <row r="919" spans="1:6" x14ac:dyDescent="0.25">
      <c r="A919" s="10" t="s">
        <v>1609</v>
      </c>
      <c r="B919" s="10" t="s">
        <v>1610</v>
      </c>
    </row>
    <row r="920" spans="1:6" x14ac:dyDescent="0.25">
      <c r="A920" s="10" t="s">
        <v>1611</v>
      </c>
      <c r="B920" s="10" t="s">
        <v>1612</v>
      </c>
    </row>
    <row r="921" spans="1:6" x14ac:dyDescent="0.25">
      <c r="A921" s="10" t="s">
        <v>1613</v>
      </c>
      <c r="B921" s="10" t="s">
        <v>1614</v>
      </c>
    </row>
    <row r="922" spans="1:6" x14ac:dyDescent="0.25">
      <c r="A922" s="10" t="s">
        <v>1615</v>
      </c>
      <c r="B922" s="10" t="s">
        <v>1616</v>
      </c>
    </row>
    <row r="924" spans="1:6" x14ac:dyDescent="0.25">
      <c r="B924" s="10" t="s">
        <v>1617</v>
      </c>
      <c r="C924" s="10" t="str">
        <f>RIGHT(B924,3)</f>
        <v>いのり</v>
      </c>
      <c r="D924" s="10" t="s">
        <v>1618</v>
      </c>
      <c r="E924" s="10" t="s">
        <v>1619</v>
      </c>
      <c r="F924" s="10" t="s">
        <v>1511</v>
      </c>
    </row>
    <row r="925" spans="1:6" x14ac:dyDescent="0.25">
      <c r="A925" s="10" t="s">
        <v>1620</v>
      </c>
      <c r="B925" s="10" t="s">
        <v>1621</v>
      </c>
    </row>
    <row r="926" spans="1:6" x14ac:dyDescent="0.25">
      <c r="A926" s="10" t="s">
        <v>1622</v>
      </c>
      <c r="B926" s="10" t="s">
        <v>1623</v>
      </c>
    </row>
    <row r="927" spans="1:6" x14ac:dyDescent="0.25">
      <c r="A927" s="10" t="s">
        <v>1624</v>
      </c>
      <c r="B927" s="10" t="s">
        <v>1625</v>
      </c>
    </row>
    <row r="928" spans="1:6" x14ac:dyDescent="0.25">
      <c r="A928" s="10" t="s">
        <v>1626</v>
      </c>
      <c r="B928" s="10" t="s">
        <v>1627</v>
      </c>
    </row>
    <row r="929" spans="1:6" x14ac:dyDescent="0.25">
      <c r="A929" s="10" t="s">
        <v>1628</v>
      </c>
      <c r="B929" s="10" t="s">
        <v>1629</v>
      </c>
    </row>
    <row r="930" spans="1:6" x14ac:dyDescent="0.25">
      <c r="A930" s="10" t="s">
        <v>1630</v>
      </c>
      <c r="B930" s="10" t="s">
        <v>1199</v>
      </c>
    </row>
    <row r="931" spans="1:6" x14ac:dyDescent="0.25">
      <c r="A931" s="10" t="s">
        <v>1631</v>
      </c>
      <c r="B931" s="10" t="s">
        <v>550</v>
      </c>
    </row>
    <row r="932" spans="1:6" x14ac:dyDescent="0.25">
      <c r="A932" s="10" t="s">
        <v>1632</v>
      </c>
      <c r="B932" s="10" t="s">
        <v>1633</v>
      </c>
    </row>
    <row r="933" spans="1:6" x14ac:dyDescent="0.25">
      <c r="A933" s="10" t="s">
        <v>1634</v>
      </c>
      <c r="B933" s="10" t="s">
        <v>1635</v>
      </c>
    </row>
    <row r="934" spans="1:6" x14ac:dyDescent="0.25">
      <c r="A934" s="10" t="s">
        <v>1636</v>
      </c>
      <c r="B934" s="10" t="s">
        <v>1637</v>
      </c>
    </row>
    <row r="935" spans="1:6" x14ac:dyDescent="0.25">
      <c r="A935" s="10" t="s">
        <v>1638</v>
      </c>
      <c r="B935" s="10" t="s">
        <v>1639</v>
      </c>
    </row>
    <row r="937" spans="1:6" x14ac:dyDescent="0.25">
      <c r="B937" s="10" t="s">
        <v>1640</v>
      </c>
      <c r="C937" s="10" t="str">
        <f>RIGHT(B937,3)</f>
        <v>さやか</v>
      </c>
      <c r="D937" s="10" t="s">
        <v>1641</v>
      </c>
      <c r="E937" s="10" t="s">
        <v>1642</v>
      </c>
      <c r="F937" s="10" t="s">
        <v>1511</v>
      </c>
    </row>
    <row r="938" spans="1:6" x14ac:dyDescent="0.25">
      <c r="A938" s="10" t="s">
        <v>1643</v>
      </c>
      <c r="B938" s="10" t="s">
        <v>1644</v>
      </c>
    </row>
    <row r="939" spans="1:6" x14ac:dyDescent="0.25">
      <c r="A939" s="10" t="s">
        <v>1645</v>
      </c>
      <c r="B939" s="10" t="s">
        <v>288</v>
      </c>
    </row>
    <row r="940" spans="1:6" x14ac:dyDescent="0.25">
      <c r="A940" s="10" t="s">
        <v>1646</v>
      </c>
      <c r="B940" s="10" t="s">
        <v>1647</v>
      </c>
    </row>
    <row r="941" spans="1:6" x14ac:dyDescent="0.25">
      <c r="A941" s="10" t="s">
        <v>1648</v>
      </c>
      <c r="B941" s="10" t="s">
        <v>1649</v>
      </c>
    </row>
    <row r="942" spans="1:6" x14ac:dyDescent="0.25">
      <c r="A942" s="10" t="s">
        <v>1650</v>
      </c>
      <c r="B942" s="10" t="s">
        <v>1651</v>
      </c>
    </row>
    <row r="943" spans="1:6" x14ac:dyDescent="0.25">
      <c r="A943" s="10" t="s">
        <v>1652</v>
      </c>
      <c r="B943" s="10" t="s">
        <v>481</v>
      </c>
    </row>
    <row r="944" spans="1:6" x14ac:dyDescent="0.25">
      <c r="A944" s="10" t="s">
        <v>1653</v>
      </c>
      <c r="B944" s="10" t="s">
        <v>38</v>
      </c>
    </row>
    <row r="945" spans="1:6" x14ac:dyDescent="0.25">
      <c r="A945" s="10" t="s">
        <v>1654</v>
      </c>
      <c r="B945" s="10" t="s">
        <v>1655</v>
      </c>
    </row>
    <row r="946" spans="1:6" x14ac:dyDescent="0.25">
      <c r="A946" s="10" t="s">
        <v>1656</v>
      </c>
      <c r="B946" s="10" t="s">
        <v>1657</v>
      </c>
    </row>
    <row r="947" spans="1:6" x14ac:dyDescent="0.25">
      <c r="A947" s="10" t="s">
        <v>1658</v>
      </c>
      <c r="B947" s="10" t="s">
        <v>1659</v>
      </c>
    </row>
    <row r="948" spans="1:6" x14ac:dyDescent="0.25">
      <c r="A948" s="10" t="s">
        <v>1660</v>
      </c>
      <c r="B948" s="10" t="s">
        <v>1661</v>
      </c>
    </row>
    <row r="950" spans="1:6" x14ac:dyDescent="0.25">
      <c r="B950" s="10" t="s">
        <v>1662</v>
      </c>
      <c r="C950" s="10" t="str">
        <f>RIGHT(B950,3)</f>
        <v>フィア</v>
      </c>
      <c r="D950" s="10" t="s">
        <v>1663</v>
      </c>
      <c r="E950" s="10" t="s">
        <v>1664</v>
      </c>
      <c r="F950" s="10" t="s">
        <v>1511</v>
      </c>
    </row>
    <row r="951" spans="1:6" x14ac:dyDescent="0.25">
      <c r="A951" s="10" t="s">
        <v>1665</v>
      </c>
      <c r="B951" s="10" t="s">
        <v>1666</v>
      </c>
    </row>
    <row r="952" spans="1:6" x14ac:dyDescent="0.25">
      <c r="A952" s="10" t="s">
        <v>1667</v>
      </c>
      <c r="B952" s="10" t="s">
        <v>1079</v>
      </c>
    </row>
    <row r="953" spans="1:6" x14ac:dyDescent="0.25">
      <c r="A953" s="10" t="s">
        <v>1668</v>
      </c>
      <c r="B953" s="10" t="s">
        <v>1669</v>
      </c>
    </row>
    <row r="954" spans="1:6" x14ac:dyDescent="0.25">
      <c r="A954" s="10" t="s">
        <v>1670</v>
      </c>
      <c r="B954" s="10" t="s">
        <v>1671</v>
      </c>
    </row>
    <row r="955" spans="1:6" x14ac:dyDescent="0.25">
      <c r="A955" s="10" t="s">
        <v>1672</v>
      </c>
      <c r="B955" s="10" t="s">
        <v>1673</v>
      </c>
    </row>
    <row r="956" spans="1:6" x14ac:dyDescent="0.25">
      <c r="A956" s="10" t="s">
        <v>1674</v>
      </c>
      <c r="B956" s="10" t="s">
        <v>157</v>
      </c>
    </row>
    <row r="957" spans="1:6" x14ac:dyDescent="0.25">
      <c r="A957" s="10" t="s">
        <v>1675</v>
      </c>
      <c r="B957" s="10" t="s">
        <v>88</v>
      </c>
    </row>
    <row r="958" spans="1:6" x14ac:dyDescent="0.25">
      <c r="A958" s="10" t="s">
        <v>1676</v>
      </c>
      <c r="B958" s="10" t="s">
        <v>1677</v>
      </c>
    </row>
    <row r="959" spans="1:6" x14ac:dyDescent="0.25">
      <c r="A959" s="10" t="s">
        <v>1678</v>
      </c>
      <c r="B959" s="10" t="s">
        <v>1679</v>
      </c>
    </row>
    <row r="960" spans="1:6" x14ac:dyDescent="0.25">
      <c r="A960" s="10" t="s">
        <v>1680</v>
      </c>
      <c r="B960" s="10" t="s">
        <v>1681</v>
      </c>
    </row>
    <row r="961" spans="1:6" x14ac:dyDescent="0.25">
      <c r="A961" s="10" t="s">
        <v>1682</v>
      </c>
      <c r="B961" s="10" t="s">
        <v>1683</v>
      </c>
    </row>
    <row r="963" spans="1:6" x14ac:dyDescent="0.25">
      <c r="B963" s="10" t="s">
        <v>1684</v>
      </c>
      <c r="C963" s="10" t="str">
        <f>RIGHT(B963,3)</f>
        <v>優樹菜</v>
      </c>
      <c r="D963" s="10" t="s">
        <v>1685</v>
      </c>
      <c r="E963" s="10" t="s">
        <v>1686</v>
      </c>
      <c r="F963" s="10" t="s">
        <v>1687</v>
      </c>
    </row>
    <row r="964" spans="1:6" x14ac:dyDescent="0.25">
      <c r="A964" s="10" t="s">
        <v>1688</v>
      </c>
      <c r="B964" s="10" t="s">
        <v>1689</v>
      </c>
    </row>
    <row r="965" spans="1:6" x14ac:dyDescent="0.25">
      <c r="A965" s="10" t="s">
        <v>1690</v>
      </c>
      <c r="B965" s="10" t="s">
        <v>655</v>
      </c>
    </row>
    <row r="966" spans="1:6" x14ac:dyDescent="0.25">
      <c r="A966" s="10" t="s">
        <v>1691</v>
      </c>
      <c r="B966" s="10" t="s">
        <v>1692</v>
      </c>
    </row>
    <row r="967" spans="1:6" x14ac:dyDescent="0.25">
      <c r="A967" s="10" t="s">
        <v>1693</v>
      </c>
      <c r="B967" s="10" t="s">
        <v>1694</v>
      </c>
    </row>
    <row r="968" spans="1:6" x14ac:dyDescent="0.25">
      <c r="A968" s="10" t="s">
        <v>1695</v>
      </c>
      <c r="B968" s="10" t="s">
        <v>1696</v>
      </c>
    </row>
    <row r="969" spans="1:6" x14ac:dyDescent="0.25">
      <c r="A969" s="10" t="s">
        <v>1697</v>
      </c>
      <c r="B969" s="10" t="s">
        <v>365</v>
      </c>
    </row>
    <row r="970" spans="1:6" x14ac:dyDescent="0.25">
      <c r="A970" s="10" t="s">
        <v>1698</v>
      </c>
      <c r="B970" s="10" t="s">
        <v>38</v>
      </c>
    </row>
    <row r="971" spans="1:6" x14ac:dyDescent="0.25">
      <c r="A971" s="10" t="s">
        <v>1699</v>
      </c>
      <c r="B971" s="10" t="s">
        <v>1700</v>
      </c>
    </row>
    <row r="972" spans="1:6" x14ac:dyDescent="0.25">
      <c r="A972" s="10" t="s">
        <v>1701</v>
      </c>
      <c r="B972" s="10" t="s">
        <v>1702</v>
      </c>
    </row>
    <row r="973" spans="1:6" x14ac:dyDescent="0.25">
      <c r="A973" s="10" t="s">
        <v>1703</v>
      </c>
      <c r="B973" s="10" t="s">
        <v>1704</v>
      </c>
    </row>
    <row r="974" spans="1:6" x14ac:dyDescent="0.25">
      <c r="A974" s="10" t="s">
        <v>1705</v>
      </c>
      <c r="B974" s="10" t="s">
        <v>1706</v>
      </c>
    </row>
    <row r="976" spans="1:6" x14ac:dyDescent="0.25">
      <c r="B976" s="10" t="s">
        <v>1707</v>
      </c>
      <c r="C976" s="10" t="str">
        <f>RIGHT(B976,3)</f>
        <v>宮千代</v>
      </c>
      <c r="D976" s="10" t="s">
        <v>1708</v>
      </c>
      <c r="E976" s="10" t="s">
        <v>1709</v>
      </c>
      <c r="F976" s="10" t="s">
        <v>1687</v>
      </c>
    </row>
    <row r="977" spans="1:6" x14ac:dyDescent="0.25">
      <c r="A977" s="10" t="s">
        <v>1710</v>
      </c>
      <c r="B977" s="10" t="s">
        <v>1711</v>
      </c>
    </row>
    <row r="978" spans="1:6" x14ac:dyDescent="0.25">
      <c r="A978" s="10" t="s">
        <v>1712</v>
      </c>
      <c r="B978" s="10" t="s">
        <v>1713</v>
      </c>
    </row>
    <row r="979" spans="1:6" x14ac:dyDescent="0.25">
      <c r="A979" s="10" t="s">
        <v>1714</v>
      </c>
      <c r="B979" s="10" t="s">
        <v>1715</v>
      </c>
    </row>
    <row r="980" spans="1:6" x14ac:dyDescent="0.25">
      <c r="A980" s="10" t="s">
        <v>1716</v>
      </c>
      <c r="B980" s="10" t="s">
        <v>1717</v>
      </c>
    </row>
    <row r="981" spans="1:6" x14ac:dyDescent="0.25">
      <c r="A981" s="10" t="s">
        <v>1718</v>
      </c>
      <c r="B981" s="10" t="s">
        <v>1719</v>
      </c>
    </row>
    <row r="982" spans="1:6" x14ac:dyDescent="0.25">
      <c r="A982" s="10" t="s">
        <v>1720</v>
      </c>
      <c r="B982" s="10" t="s">
        <v>181</v>
      </c>
    </row>
    <row r="983" spans="1:6" x14ac:dyDescent="0.25">
      <c r="A983" s="10" t="s">
        <v>1721</v>
      </c>
      <c r="B983" s="10" t="s">
        <v>63</v>
      </c>
    </row>
    <row r="984" spans="1:6" x14ac:dyDescent="0.25">
      <c r="A984" s="10" t="s">
        <v>1722</v>
      </c>
      <c r="B984" s="10" t="s">
        <v>1723</v>
      </c>
    </row>
    <row r="985" spans="1:6" x14ac:dyDescent="0.25">
      <c r="A985" s="10" t="s">
        <v>1724</v>
      </c>
      <c r="B985" s="10" t="s">
        <v>1725</v>
      </c>
    </row>
    <row r="986" spans="1:6" x14ac:dyDescent="0.25">
      <c r="A986" s="10" t="s">
        <v>1726</v>
      </c>
      <c r="B986" s="10" t="s">
        <v>1727</v>
      </c>
    </row>
    <row r="987" spans="1:6" x14ac:dyDescent="0.25">
      <c r="A987" s="10" t="s">
        <v>1728</v>
      </c>
      <c r="B987" s="10" t="s">
        <v>1729</v>
      </c>
    </row>
    <row r="989" spans="1:6" x14ac:dyDescent="0.25">
      <c r="B989" s="10" t="s">
        <v>1730</v>
      </c>
      <c r="C989" s="10" t="str">
        <f>RIGHT(B989,3)</f>
        <v>菜々美</v>
      </c>
      <c r="D989" s="10" t="s">
        <v>1731</v>
      </c>
      <c r="E989" s="10" t="s">
        <v>1732</v>
      </c>
      <c r="F989" s="10" t="s">
        <v>1733</v>
      </c>
    </row>
    <row r="990" spans="1:6" x14ac:dyDescent="0.25">
      <c r="A990" s="10" t="s">
        <v>1734</v>
      </c>
      <c r="B990" s="10" t="s">
        <v>1735</v>
      </c>
    </row>
    <row r="991" spans="1:6" x14ac:dyDescent="0.25">
      <c r="A991" s="10" t="s">
        <v>1736</v>
      </c>
      <c r="B991" s="10" t="s">
        <v>450</v>
      </c>
    </row>
    <row r="992" spans="1:6" x14ac:dyDescent="0.25">
      <c r="A992" s="10" t="s">
        <v>1737</v>
      </c>
      <c r="B992" s="10" t="s">
        <v>1738</v>
      </c>
    </row>
    <row r="993" spans="1:6" x14ac:dyDescent="0.25">
      <c r="A993" s="10" t="s">
        <v>1739</v>
      </c>
      <c r="B993" s="10" t="s">
        <v>1740</v>
      </c>
    </row>
    <row r="994" spans="1:6" x14ac:dyDescent="0.25">
      <c r="A994" s="10" t="s">
        <v>1741</v>
      </c>
      <c r="B994" s="10" t="s">
        <v>1742</v>
      </c>
    </row>
    <row r="995" spans="1:6" x14ac:dyDescent="0.25">
      <c r="A995" s="10" t="s">
        <v>1743</v>
      </c>
      <c r="B995" s="10" t="s">
        <v>157</v>
      </c>
    </row>
    <row r="996" spans="1:6" x14ac:dyDescent="0.25">
      <c r="A996" s="10" t="s">
        <v>1744</v>
      </c>
      <c r="B996" s="10" t="s">
        <v>38</v>
      </c>
    </row>
    <row r="997" spans="1:6" x14ac:dyDescent="0.25">
      <c r="A997" s="10" t="s">
        <v>1745</v>
      </c>
      <c r="B997" s="10" t="s">
        <v>1746</v>
      </c>
    </row>
    <row r="998" spans="1:6" x14ac:dyDescent="0.25">
      <c r="A998" s="10" t="s">
        <v>1747</v>
      </c>
      <c r="B998" s="10" t="s">
        <v>1748</v>
      </c>
    </row>
    <row r="999" spans="1:6" x14ac:dyDescent="0.25">
      <c r="A999" s="10" t="s">
        <v>1749</v>
      </c>
      <c r="B999" s="10" t="s">
        <v>1750</v>
      </c>
    </row>
    <row r="1000" spans="1:6" x14ac:dyDescent="0.25">
      <c r="A1000" s="10" t="s">
        <v>1751</v>
      </c>
      <c r="B1000" s="10" t="s">
        <v>1752</v>
      </c>
    </row>
    <row r="1002" spans="1:6" x14ac:dyDescent="0.25">
      <c r="B1002" s="10" t="s">
        <v>1753</v>
      </c>
      <c r="C1002" s="10" t="str">
        <f>RIGHT(B1002,3)</f>
        <v>草涼子</v>
      </c>
      <c r="D1002" s="10" t="s">
        <v>1754</v>
      </c>
      <c r="E1002" s="10" t="s">
        <v>1755</v>
      </c>
      <c r="F1002" s="10" t="s">
        <v>1756</v>
      </c>
    </row>
    <row r="1003" spans="1:6" x14ac:dyDescent="0.25">
      <c r="A1003" s="10" t="s">
        <v>1757</v>
      </c>
      <c r="B1003" s="10" t="s">
        <v>1758</v>
      </c>
    </row>
    <row r="1004" spans="1:6" x14ac:dyDescent="0.25">
      <c r="A1004" s="10" t="s">
        <v>1759</v>
      </c>
      <c r="B1004" s="10" t="s">
        <v>610</v>
      </c>
    </row>
    <row r="1005" spans="1:6" x14ac:dyDescent="0.25">
      <c r="A1005" s="10" t="s">
        <v>1760</v>
      </c>
      <c r="B1005" s="10" t="s">
        <v>1761</v>
      </c>
    </row>
    <row r="1006" spans="1:6" x14ac:dyDescent="0.25">
      <c r="A1006" s="10" t="s">
        <v>1762</v>
      </c>
      <c r="B1006" s="10" t="s">
        <v>1763</v>
      </c>
    </row>
    <row r="1007" spans="1:6" x14ac:dyDescent="0.25">
      <c r="A1007" s="10" t="s">
        <v>1764</v>
      </c>
      <c r="B1007" s="10" t="s">
        <v>1765</v>
      </c>
    </row>
    <row r="1008" spans="1:6" x14ac:dyDescent="0.25">
      <c r="A1008" s="10" t="s">
        <v>1766</v>
      </c>
      <c r="B1008" s="10" t="s">
        <v>157</v>
      </c>
    </row>
    <row r="1009" spans="1:6" x14ac:dyDescent="0.25">
      <c r="A1009" s="10" t="s">
        <v>1767</v>
      </c>
      <c r="B1009" s="10" t="s">
        <v>88</v>
      </c>
    </row>
    <row r="1010" spans="1:6" x14ac:dyDescent="0.25">
      <c r="A1010" s="10" t="s">
        <v>1768</v>
      </c>
      <c r="B1010" s="10" t="s">
        <v>1769</v>
      </c>
    </row>
    <row r="1011" spans="1:6" x14ac:dyDescent="0.25">
      <c r="A1011" s="10" t="s">
        <v>1770</v>
      </c>
      <c r="B1011" s="10" t="s">
        <v>1771</v>
      </c>
    </row>
    <row r="1012" spans="1:6" x14ac:dyDescent="0.25">
      <c r="A1012" s="10" t="s">
        <v>1772</v>
      </c>
      <c r="B1012" s="10" t="s">
        <v>1773</v>
      </c>
    </row>
    <row r="1013" spans="1:6" x14ac:dyDescent="0.25">
      <c r="A1013" s="10" t="s">
        <v>1774</v>
      </c>
      <c r="B1013" s="10" t="s">
        <v>1775</v>
      </c>
    </row>
    <row r="1015" spans="1:6" x14ac:dyDescent="0.25">
      <c r="B1015" s="10" t="s">
        <v>1776</v>
      </c>
      <c r="C1015" s="10" t="str">
        <f>RIGHT(B1015,3)</f>
        <v>路静香</v>
      </c>
      <c r="D1015" s="10" t="s">
        <v>1777</v>
      </c>
      <c r="E1015" s="10" t="s">
        <v>1778</v>
      </c>
      <c r="F1015" s="10" t="s">
        <v>1733</v>
      </c>
    </row>
    <row r="1016" spans="1:6" x14ac:dyDescent="0.25">
      <c r="A1016" s="10" t="s">
        <v>1779</v>
      </c>
      <c r="B1016" s="10" t="s">
        <v>1780</v>
      </c>
    </row>
    <row r="1017" spans="1:6" x14ac:dyDescent="0.25">
      <c r="A1017" s="10" t="s">
        <v>1781</v>
      </c>
      <c r="B1017" s="10" t="s">
        <v>53</v>
      </c>
    </row>
    <row r="1018" spans="1:6" x14ac:dyDescent="0.25">
      <c r="A1018" s="10" t="s">
        <v>1782</v>
      </c>
      <c r="B1018" s="10" t="s">
        <v>475</v>
      </c>
    </row>
    <row r="1019" spans="1:6" x14ac:dyDescent="0.25">
      <c r="A1019" s="10" t="s">
        <v>1783</v>
      </c>
      <c r="B1019" s="10" t="s">
        <v>1784</v>
      </c>
    </row>
    <row r="1020" spans="1:6" x14ac:dyDescent="0.25">
      <c r="A1020" s="10" t="s">
        <v>1785</v>
      </c>
      <c r="B1020" s="10" t="s">
        <v>1786</v>
      </c>
    </row>
    <row r="1021" spans="1:6" x14ac:dyDescent="0.25">
      <c r="A1021" s="10" t="s">
        <v>1787</v>
      </c>
      <c r="B1021" s="10" t="s">
        <v>61</v>
      </c>
    </row>
    <row r="1022" spans="1:6" x14ac:dyDescent="0.25">
      <c r="A1022" s="10" t="s">
        <v>1788</v>
      </c>
      <c r="B1022" s="10" t="s">
        <v>88</v>
      </c>
    </row>
    <row r="1023" spans="1:6" x14ac:dyDescent="0.25">
      <c r="A1023" s="10" t="s">
        <v>1789</v>
      </c>
      <c r="B1023" s="10" t="s">
        <v>1790</v>
      </c>
    </row>
    <row r="1024" spans="1:6" x14ac:dyDescent="0.25">
      <c r="A1024" s="10" t="s">
        <v>1791</v>
      </c>
      <c r="B1024" s="10" t="s">
        <v>1792</v>
      </c>
    </row>
    <row r="1025" spans="1:6" x14ac:dyDescent="0.25">
      <c r="A1025" s="10" t="s">
        <v>1793</v>
      </c>
      <c r="B1025" s="10" t="s">
        <v>1794</v>
      </c>
    </row>
    <row r="1026" spans="1:6" x14ac:dyDescent="0.25">
      <c r="A1026" s="10" t="s">
        <v>1795</v>
      </c>
      <c r="B1026" s="10" t="s">
        <v>1796</v>
      </c>
    </row>
    <row r="1028" spans="1:6" x14ac:dyDescent="0.25">
      <c r="B1028" s="10" t="s">
        <v>1797</v>
      </c>
      <c r="C1028" s="10" t="str">
        <f>RIGHT(B1028,3)</f>
        <v>樹桃奈</v>
      </c>
      <c r="D1028" s="10" t="s">
        <v>1798</v>
      </c>
      <c r="E1028" s="10" t="s">
        <v>1799</v>
      </c>
      <c r="F1028" s="10" t="s">
        <v>1511</v>
      </c>
    </row>
    <row r="1029" spans="1:6" x14ac:dyDescent="0.25">
      <c r="A1029" s="10" t="s">
        <v>1800</v>
      </c>
      <c r="B1029" s="10" t="s">
        <v>1801</v>
      </c>
    </row>
    <row r="1030" spans="1:6" x14ac:dyDescent="0.25">
      <c r="A1030" s="10" t="s">
        <v>1802</v>
      </c>
      <c r="B1030" s="10" t="s">
        <v>610</v>
      </c>
    </row>
    <row r="1031" spans="1:6" x14ac:dyDescent="0.25">
      <c r="A1031" s="10" t="s">
        <v>1803</v>
      </c>
      <c r="B1031" s="10" t="s">
        <v>1804</v>
      </c>
    </row>
    <row r="1032" spans="1:6" x14ac:dyDescent="0.25">
      <c r="A1032" s="10" t="s">
        <v>1805</v>
      </c>
      <c r="B1032" s="10" t="s">
        <v>1806</v>
      </c>
    </row>
    <row r="1033" spans="1:6" x14ac:dyDescent="0.25">
      <c r="A1033" s="10" t="s">
        <v>1807</v>
      </c>
      <c r="B1033" s="10" t="s">
        <v>1808</v>
      </c>
    </row>
    <row r="1034" spans="1:6" x14ac:dyDescent="0.25">
      <c r="A1034" s="10" t="s">
        <v>1809</v>
      </c>
      <c r="B1034" s="10" t="s">
        <v>111</v>
      </c>
    </row>
    <row r="1035" spans="1:6" x14ac:dyDescent="0.25">
      <c r="A1035" s="10" t="s">
        <v>1810</v>
      </c>
      <c r="B1035" s="10" t="s">
        <v>38</v>
      </c>
    </row>
    <row r="1036" spans="1:6" x14ac:dyDescent="0.25">
      <c r="A1036" s="10" t="s">
        <v>1811</v>
      </c>
      <c r="B1036" s="10" t="s">
        <v>1812</v>
      </c>
    </row>
    <row r="1037" spans="1:6" x14ac:dyDescent="0.25">
      <c r="A1037" s="10" t="s">
        <v>1813</v>
      </c>
      <c r="B1037" s="10" t="s">
        <v>1814</v>
      </c>
    </row>
    <row r="1038" spans="1:6" x14ac:dyDescent="0.25">
      <c r="A1038" s="10" t="s">
        <v>1815</v>
      </c>
      <c r="B1038" s="10" t="s">
        <v>1816</v>
      </c>
    </row>
    <row r="1039" spans="1:6" x14ac:dyDescent="0.25">
      <c r="A1039" s="10" t="s">
        <v>1817</v>
      </c>
      <c r="B1039" s="10" t="s">
        <v>1818</v>
      </c>
    </row>
    <row r="1041" spans="1:6" x14ac:dyDescent="0.25">
      <c r="B1041" s="10" t="s">
        <v>1819</v>
      </c>
      <c r="C1041" s="10" t="str">
        <f>RIGHT(B1041,3)</f>
        <v>ひなの</v>
      </c>
      <c r="D1041" s="10" t="s">
        <v>1820</v>
      </c>
      <c r="E1041" s="10" t="s">
        <v>1821</v>
      </c>
      <c r="F1041" s="10" t="s">
        <v>1511</v>
      </c>
    </row>
    <row r="1042" spans="1:6" x14ac:dyDescent="0.25">
      <c r="A1042" s="10" t="s">
        <v>1822</v>
      </c>
      <c r="B1042" s="10" t="s">
        <v>1823</v>
      </c>
    </row>
    <row r="1043" spans="1:6" x14ac:dyDescent="0.25">
      <c r="A1043" s="10" t="s">
        <v>1824</v>
      </c>
      <c r="B1043" s="10" t="s">
        <v>610</v>
      </c>
    </row>
    <row r="1044" spans="1:6" x14ac:dyDescent="0.25">
      <c r="A1044" s="10" t="s">
        <v>1825</v>
      </c>
      <c r="B1044" s="10" t="s">
        <v>1826</v>
      </c>
    </row>
    <row r="1045" spans="1:6" x14ac:dyDescent="0.25">
      <c r="A1045" s="10" t="s">
        <v>1827</v>
      </c>
      <c r="B1045" s="10" t="s">
        <v>1828</v>
      </c>
    </row>
    <row r="1046" spans="1:6" x14ac:dyDescent="0.25">
      <c r="A1046" s="10" t="s">
        <v>1829</v>
      </c>
      <c r="B1046" s="10" t="s">
        <v>1830</v>
      </c>
    </row>
    <row r="1047" spans="1:6" x14ac:dyDescent="0.25">
      <c r="A1047" s="10" t="s">
        <v>1831</v>
      </c>
      <c r="B1047" s="10" t="s">
        <v>481</v>
      </c>
    </row>
    <row r="1048" spans="1:6" x14ac:dyDescent="0.25">
      <c r="A1048" s="10" t="s">
        <v>1832</v>
      </c>
      <c r="B1048" s="10" t="s">
        <v>88</v>
      </c>
    </row>
    <row r="1049" spans="1:6" x14ac:dyDescent="0.25">
      <c r="A1049" s="10" t="s">
        <v>1833</v>
      </c>
      <c r="B1049" s="10" t="s">
        <v>1834</v>
      </c>
    </row>
    <row r="1050" spans="1:6" x14ac:dyDescent="0.25">
      <c r="A1050" s="10" t="s">
        <v>1835</v>
      </c>
      <c r="B1050" s="10" t="s">
        <v>1836</v>
      </c>
    </row>
    <row r="1051" spans="1:6" x14ac:dyDescent="0.25">
      <c r="A1051" s="10" t="s">
        <v>1837</v>
      </c>
      <c r="B1051" s="10" t="s">
        <v>1838</v>
      </c>
    </row>
    <row r="1052" spans="1:6" x14ac:dyDescent="0.25">
      <c r="A1052" s="10" t="s">
        <v>1839</v>
      </c>
      <c r="B1052" s="10" t="s">
        <v>1840</v>
      </c>
    </row>
    <row r="1054" spans="1:6" x14ac:dyDescent="0.25">
      <c r="B1054" s="10" t="s">
        <v>1841</v>
      </c>
      <c r="C1054" s="10" t="str">
        <f>RIGHT(B1054,3)</f>
        <v>ゆりな</v>
      </c>
      <c r="D1054" s="10" t="s">
        <v>1842</v>
      </c>
      <c r="E1054" s="10" t="s">
        <v>1843</v>
      </c>
      <c r="F1054" s="10" t="s">
        <v>1511</v>
      </c>
    </row>
    <row r="1055" spans="1:6" x14ac:dyDescent="0.25">
      <c r="A1055" s="10" t="s">
        <v>1844</v>
      </c>
      <c r="B1055" s="10" t="s">
        <v>1845</v>
      </c>
    </row>
    <row r="1056" spans="1:6" x14ac:dyDescent="0.25">
      <c r="A1056" s="10" t="s">
        <v>1846</v>
      </c>
      <c r="B1056" s="10" t="s">
        <v>127</v>
      </c>
    </row>
    <row r="1057" spans="1:6" x14ac:dyDescent="0.25">
      <c r="A1057" s="10" t="s">
        <v>1847</v>
      </c>
      <c r="B1057" s="10" t="s">
        <v>1848</v>
      </c>
    </row>
    <row r="1058" spans="1:6" x14ac:dyDescent="0.25">
      <c r="A1058" s="10" t="s">
        <v>1849</v>
      </c>
      <c r="B1058" s="10" t="s">
        <v>1850</v>
      </c>
    </row>
    <row r="1059" spans="1:6" x14ac:dyDescent="0.25">
      <c r="A1059" s="10" t="s">
        <v>1851</v>
      </c>
      <c r="B1059" s="10" t="s">
        <v>1852</v>
      </c>
    </row>
    <row r="1060" spans="1:6" x14ac:dyDescent="0.25">
      <c r="A1060" s="10" t="s">
        <v>1853</v>
      </c>
      <c r="B1060" s="10" t="s">
        <v>458</v>
      </c>
    </row>
    <row r="1061" spans="1:6" x14ac:dyDescent="0.25">
      <c r="A1061" s="10" t="s">
        <v>1854</v>
      </c>
      <c r="B1061" s="10" t="s">
        <v>38</v>
      </c>
    </row>
    <row r="1062" spans="1:6" x14ac:dyDescent="0.25">
      <c r="A1062" s="10" t="s">
        <v>1855</v>
      </c>
      <c r="B1062" s="10" t="s">
        <v>1856</v>
      </c>
    </row>
    <row r="1063" spans="1:6" x14ac:dyDescent="0.25">
      <c r="A1063" s="10" t="s">
        <v>1857</v>
      </c>
      <c r="B1063" s="10" t="s">
        <v>1858</v>
      </c>
    </row>
    <row r="1064" spans="1:6" x14ac:dyDescent="0.25">
      <c r="A1064" s="10" t="s">
        <v>1859</v>
      </c>
      <c r="B1064" s="10" t="s">
        <v>1860</v>
      </c>
    </row>
    <row r="1065" spans="1:6" x14ac:dyDescent="0.25">
      <c r="A1065" s="10" t="s">
        <v>1861</v>
      </c>
      <c r="B1065" s="10" t="s">
        <v>1862</v>
      </c>
    </row>
    <row r="1067" spans="1:6" x14ac:dyDescent="0.25">
      <c r="B1067" s="10" t="s">
        <v>1863</v>
      </c>
      <c r="C1067" s="10" t="str">
        <f>RIGHT(B1067,3)</f>
        <v>ーマー</v>
      </c>
      <c r="D1067" s="10" t="s">
        <v>1864</v>
      </c>
      <c r="E1067" s="10" t="s">
        <v>1865</v>
      </c>
      <c r="F1067" s="10" t="s">
        <v>1511</v>
      </c>
    </row>
    <row r="1068" spans="1:6" x14ac:dyDescent="0.25">
      <c r="A1068" s="10" t="s">
        <v>1866</v>
      </c>
      <c r="B1068" s="10" t="s">
        <v>1867</v>
      </c>
    </row>
    <row r="1069" spans="1:6" x14ac:dyDescent="0.25">
      <c r="A1069" s="10" t="s">
        <v>1868</v>
      </c>
      <c r="B1069" s="10" t="s">
        <v>901</v>
      </c>
    </row>
    <row r="1070" spans="1:6" x14ac:dyDescent="0.25">
      <c r="A1070" s="10" t="s">
        <v>1869</v>
      </c>
      <c r="B1070" s="10" t="s">
        <v>1870</v>
      </c>
    </row>
    <row r="1071" spans="1:6" x14ac:dyDescent="0.25">
      <c r="A1071" s="10" t="s">
        <v>1871</v>
      </c>
      <c r="B1071" s="10" t="s">
        <v>1872</v>
      </c>
    </row>
    <row r="1072" spans="1:6" x14ac:dyDescent="0.25">
      <c r="A1072" s="10" t="s">
        <v>1873</v>
      </c>
      <c r="B1072" s="10" t="s">
        <v>1874</v>
      </c>
    </row>
    <row r="1073" spans="1:6" x14ac:dyDescent="0.25">
      <c r="A1073" s="10" t="s">
        <v>1875</v>
      </c>
      <c r="B1073" s="10" t="s">
        <v>36</v>
      </c>
    </row>
    <row r="1074" spans="1:6" x14ac:dyDescent="0.25">
      <c r="A1074" s="10" t="s">
        <v>1876</v>
      </c>
      <c r="B1074" s="10" t="s">
        <v>63</v>
      </c>
    </row>
    <row r="1075" spans="1:6" x14ac:dyDescent="0.25">
      <c r="A1075" s="10" t="s">
        <v>1877</v>
      </c>
      <c r="B1075" s="10" t="s">
        <v>1878</v>
      </c>
    </row>
    <row r="1076" spans="1:6" x14ac:dyDescent="0.25">
      <c r="A1076" s="10" t="s">
        <v>1879</v>
      </c>
      <c r="B1076" s="10" t="s">
        <v>1880</v>
      </c>
    </row>
    <row r="1077" spans="1:6" x14ac:dyDescent="0.25">
      <c r="A1077" s="10" t="s">
        <v>1881</v>
      </c>
      <c r="B1077" s="10" t="s">
        <v>1882</v>
      </c>
    </row>
    <row r="1078" spans="1:6" x14ac:dyDescent="0.25">
      <c r="A1078" s="10" t="s">
        <v>1883</v>
      </c>
      <c r="B1078" s="10" t="s">
        <v>1884</v>
      </c>
    </row>
    <row r="1080" spans="1:6" x14ac:dyDescent="0.25">
      <c r="B1080" s="10" t="s">
        <v>1885</v>
      </c>
      <c r="C1080" s="10" t="str">
        <f>RIGHT(B1080,3)</f>
        <v>崎六花</v>
      </c>
      <c r="D1080" s="10" t="s">
        <v>1886</v>
      </c>
      <c r="E1080" s="10" t="s">
        <v>1887</v>
      </c>
      <c r="F1080" s="10" t="s">
        <v>1511</v>
      </c>
    </row>
    <row r="1081" spans="1:6" x14ac:dyDescent="0.25">
      <c r="A1081" s="10" t="s">
        <v>1888</v>
      </c>
      <c r="B1081" s="10" t="s">
        <v>1889</v>
      </c>
    </row>
    <row r="1082" spans="1:6" x14ac:dyDescent="0.25">
      <c r="A1082" s="10" t="s">
        <v>1890</v>
      </c>
      <c r="B1082" s="10" t="s">
        <v>968</v>
      </c>
    </row>
    <row r="1083" spans="1:6" x14ac:dyDescent="0.25">
      <c r="A1083" s="10" t="s">
        <v>1891</v>
      </c>
      <c r="B1083" s="10" t="s">
        <v>1892</v>
      </c>
    </row>
    <row r="1084" spans="1:6" x14ac:dyDescent="0.25">
      <c r="A1084" s="10" t="s">
        <v>1893</v>
      </c>
      <c r="B1084" s="10" t="s">
        <v>1894</v>
      </c>
    </row>
    <row r="1085" spans="1:6" x14ac:dyDescent="0.25">
      <c r="A1085" s="10" t="s">
        <v>1895</v>
      </c>
      <c r="B1085" s="10" t="s">
        <v>1896</v>
      </c>
    </row>
    <row r="1086" spans="1:6" x14ac:dyDescent="0.25">
      <c r="A1086" s="10" t="s">
        <v>1897</v>
      </c>
      <c r="B1086" s="10" t="s">
        <v>157</v>
      </c>
    </row>
    <row r="1087" spans="1:6" x14ac:dyDescent="0.25">
      <c r="A1087" s="10" t="s">
        <v>1898</v>
      </c>
      <c r="B1087" s="10" t="s">
        <v>88</v>
      </c>
    </row>
    <row r="1088" spans="1:6" x14ac:dyDescent="0.25">
      <c r="A1088" s="10" t="s">
        <v>1899</v>
      </c>
      <c r="B1088" s="10" t="s">
        <v>1900</v>
      </c>
    </row>
    <row r="1089" spans="1:6" x14ac:dyDescent="0.25">
      <c r="A1089" s="10" t="s">
        <v>1901</v>
      </c>
      <c r="B1089" s="10" t="s">
        <v>1902</v>
      </c>
    </row>
    <row r="1090" spans="1:6" x14ac:dyDescent="0.25">
      <c r="A1090" s="10" t="s">
        <v>1903</v>
      </c>
      <c r="B1090" s="10" t="s">
        <v>1904</v>
      </c>
    </row>
    <row r="1091" spans="1:6" x14ac:dyDescent="0.25">
      <c r="A1091" s="10" t="s">
        <v>1905</v>
      </c>
      <c r="B1091" s="10" t="s">
        <v>1906</v>
      </c>
    </row>
    <row r="1094" spans="1:6" x14ac:dyDescent="0.25">
      <c r="B1094" s="10" t="s">
        <v>1907</v>
      </c>
      <c r="C1094" s="10" t="str">
        <f>RIGHT(B1094,3)</f>
        <v>木愛梨</v>
      </c>
      <c r="D1094" s="10" t="s">
        <v>1908</v>
      </c>
      <c r="E1094" s="10" t="s">
        <v>1909</v>
      </c>
      <c r="F1094" s="10" t="s">
        <v>1511</v>
      </c>
    </row>
    <row r="1095" spans="1:6" x14ac:dyDescent="0.25">
      <c r="A1095" s="10" t="s">
        <v>1910</v>
      </c>
      <c r="B1095" s="10" t="s">
        <v>1911</v>
      </c>
    </row>
    <row r="1096" spans="1:6" x14ac:dyDescent="0.25">
      <c r="A1096" s="10" t="s">
        <v>1912</v>
      </c>
      <c r="B1096" s="10" t="s">
        <v>1279</v>
      </c>
    </row>
    <row r="1097" spans="1:6" x14ac:dyDescent="0.25">
      <c r="A1097" s="10" t="s">
        <v>1913</v>
      </c>
      <c r="B1097" s="10" t="s">
        <v>947</v>
      </c>
    </row>
    <row r="1098" spans="1:6" x14ac:dyDescent="0.25">
      <c r="A1098" s="10" t="s">
        <v>1914</v>
      </c>
      <c r="B1098" s="10" t="s">
        <v>1915</v>
      </c>
    </row>
    <row r="1099" spans="1:6" x14ac:dyDescent="0.25">
      <c r="A1099" s="10" t="s">
        <v>1916</v>
      </c>
      <c r="B1099" s="10" t="s">
        <v>1917</v>
      </c>
    </row>
    <row r="1100" spans="1:6" x14ac:dyDescent="0.25">
      <c r="A1100" s="10" t="s">
        <v>1918</v>
      </c>
      <c r="B1100" s="10" t="s">
        <v>458</v>
      </c>
    </row>
    <row r="1101" spans="1:6" x14ac:dyDescent="0.25">
      <c r="A1101" s="10" t="s">
        <v>1919</v>
      </c>
      <c r="B1101" s="10" t="s">
        <v>88</v>
      </c>
    </row>
    <row r="1102" spans="1:6" x14ac:dyDescent="0.25">
      <c r="A1102" s="10" t="s">
        <v>1920</v>
      </c>
      <c r="B1102" s="10" t="s">
        <v>1921</v>
      </c>
    </row>
    <row r="1103" spans="1:6" x14ac:dyDescent="0.25">
      <c r="A1103" s="10" t="s">
        <v>1922</v>
      </c>
      <c r="B1103" s="10" t="s">
        <v>1923</v>
      </c>
    </row>
    <row r="1104" spans="1:6" x14ac:dyDescent="0.25">
      <c r="A1104" s="10" t="s">
        <v>1924</v>
      </c>
      <c r="B1104" s="10" t="s">
        <v>1925</v>
      </c>
    </row>
    <row r="1105" spans="1:6" x14ac:dyDescent="0.25">
      <c r="A1105" s="10" t="s">
        <v>1926</v>
      </c>
      <c r="B1105" s="10" t="s">
        <v>1927</v>
      </c>
    </row>
    <row r="1107" spans="1:6" x14ac:dyDescent="0.25">
      <c r="B1107" s="10" t="s">
        <v>1928</v>
      </c>
      <c r="C1107" s="10" t="str">
        <f>RIGHT(B1107,3)</f>
        <v>こずえ</v>
      </c>
      <c r="D1107" s="10" t="s">
        <v>1929</v>
      </c>
      <c r="E1107" s="10" t="s">
        <v>1930</v>
      </c>
      <c r="F1107" s="10" t="s">
        <v>1733</v>
      </c>
    </row>
    <row r="1108" spans="1:6" x14ac:dyDescent="0.25">
      <c r="A1108" s="10" t="s">
        <v>1931</v>
      </c>
      <c r="B1108" s="10" t="s">
        <v>1932</v>
      </c>
    </row>
    <row r="1109" spans="1:6" x14ac:dyDescent="0.25">
      <c r="A1109" s="10" t="s">
        <v>1933</v>
      </c>
      <c r="B1109" s="10" t="s">
        <v>173</v>
      </c>
    </row>
    <row r="1110" spans="1:6" x14ac:dyDescent="0.25">
      <c r="A1110" s="10" t="s">
        <v>1934</v>
      </c>
      <c r="B1110" s="10" t="s">
        <v>1935</v>
      </c>
    </row>
    <row r="1111" spans="1:6" x14ac:dyDescent="0.25">
      <c r="A1111" s="10" t="s">
        <v>1936</v>
      </c>
      <c r="B1111" s="10" t="s">
        <v>1937</v>
      </c>
    </row>
    <row r="1112" spans="1:6" x14ac:dyDescent="0.25">
      <c r="A1112" s="10" t="s">
        <v>1938</v>
      </c>
      <c r="B1112" s="10" t="s">
        <v>1939</v>
      </c>
    </row>
    <row r="1113" spans="1:6" x14ac:dyDescent="0.25">
      <c r="A1113" s="10" t="s">
        <v>1940</v>
      </c>
      <c r="B1113" s="10" t="s">
        <v>181</v>
      </c>
    </row>
    <row r="1114" spans="1:6" x14ac:dyDescent="0.25">
      <c r="A1114" s="10" t="s">
        <v>1941</v>
      </c>
      <c r="B1114" s="10" t="s">
        <v>63</v>
      </c>
    </row>
    <row r="1115" spans="1:6" x14ac:dyDescent="0.25">
      <c r="A1115" s="10" t="s">
        <v>1942</v>
      </c>
      <c r="B1115" s="10" t="s">
        <v>1943</v>
      </c>
    </row>
    <row r="1116" spans="1:6" x14ac:dyDescent="0.25">
      <c r="A1116" s="10" t="s">
        <v>1944</v>
      </c>
      <c r="B1116" s="10" t="s">
        <v>1945</v>
      </c>
    </row>
    <row r="1117" spans="1:6" x14ac:dyDescent="0.25">
      <c r="A1117" s="10" t="s">
        <v>1946</v>
      </c>
      <c r="B1117" s="10" t="s">
        <v>1947</v>
      </c>
    </row>
    <row r="1118" spans="1:6" x14ac:dyDescent="0.25">
      <c r="A1118" s="10" t="s">
        <v>1948</v>
      </c>
      <c r="B1118" s="10" t="s">
        <v>1949</v>
      </c>
    </row>
    <row r="1120" spans="1:6" x14ac:dyDescent="0.25">
      <c r="B1120" s="10" t="s">
        <v>1950</v>
      </c>
      <c r="C1120" s="10" t="str">
        <f>RIGHT(B1120,3)</f>
        <v>みなも</v>
      </c>
      <c r="D1120" s="10" t="s">
        <v>1951</v>
      </c>
      <c r="E1120" s="10" t="s">
        <v>1952</v>
      </c>
      <c r="F1120" s="10" t="s">
        <v>1733</v>
      </c>
    </row>
    <row r="1121" spans="1:6" x14ac:dyDescent="0.25">
      <c r="A1121" s="10" t="s">
        <v>1953</v>
      </c>
      <c r="B1121" s="10" t="s">
        <v>1954</v>
      </c>
    </row>
    <row r="1122" spans="1:6" x14ac:dyDescent="0.25">
      <c r="A1122" s="10" t="s">
        <v>1955</v>
      </c>
      <c r="B1122" s="10" t="s">
        <v>53</v>
      </c>
    </row>
    <row r="1123" spans="1:6" x14ac:dyDescent="0.25">
      <c r="A1123" s="10" t="s">
        <v>1956</v>
      </c>
      <c r="B1123" s="10" t="s">
        <v>1957</v>
      </c>
    </row>
    <row r="1124" spans="1:6" x14ac:dyDescent="0.25">
      <c r="A1124" s="10" t="s">
        <v>1958</v>
      </c>
      <c r="B1124" s="10" t="s">
        <v>1959</v>
      </c>
    </row>
    <row r="1125" spans="1:6" x14ac:dyDescent="0.25">
      <c r="A1125" s="10" t="s">
        <v>1960</v>
      </c>
      <c r="B1125" s="10" t="s">
        <v>1961</v>
      </c>
    </row>
    <row r="1126" spans="1:6" x14ac:dyDescent="0.25">
      <c r="A1126" s="10" t="s">
        <v>1962</v>
      </c>
      <c r="B1126" s="10" t="s">
        <v>36</v>
      </c>
    </row>
    <row r="1127" spans="1:6" x14ac:dyDescent="0.25">
      <c r="A1127" s="10" t="s">
        <v>1963</v>
      </c>
      <c r="B1127" s="10" t="s">
        <v>38</v>
      </c>
    </row>
    <row r="1128" spans="1:6" x14ac:dyDescent="0.25">
      <c r="A1128" s="10" t="s">
        <v>1964</v>
      </c>
      <c r="B1128" s="10" t="s">
        <v>1965</v>
      </c>
    </row>
    <row r="1129" spans="1:6" x14ac:dyDescent="0.25">
      <c r="A1129" s="10" t="s">
        <v>1966</v>
      </c>
      <c r="B1129" s="10" t="s">
        <v>1967</v>
      </c>
    </row>
    <row r="1130" spans="1:6" x14ac:dyDescent="0.25">
      <c r="A1130" s="10" t="s">
        <v>1968</v>
      </c>
      <c r="B1130" s="10" t="s">
        <v>1969</v>
      </c>
    </row>
    <row r="1131" spans="1:6" x14ac:dyDescent="0.25">
      <c r="A1131" s="10" t="s">
        <v>1970</v>
      </c>
      <c r="B1131" s="10" t="s">
        <v>1971</v>
      </c>
    </row>
    <row r="1133" spans="1:6" x14ac:dyDescent="0.25">
      <c r="B1133" s="10" t="s">
        <v>1972</v>
      </c>
      <c r="C1133" s="10" t="str">
        <f>RIGHT(B1133,3)</f>
        <v>万梨阿</v>
      </c>
      <c r="D1133" s="10" t="s">
        <v>1973</v>
      </c>
      <c r="E1133" s="10" t="s">
        <v>1974</v>
      </c>
      <c r="F1133" s="10" t="s">
        <v>1733</v>
      </c>
    </row>
    <row r="1134" spans="1:6" x14ac:dyDescent="0.25">
      <c r="A1134" s="10" t="s">
        <v>1975</v>
      </c>
      <c r="B1134" s="10" t="s">
        <v>1976</v>
      </c>
    </row>
    <row r="1135" spans="1:6" x14ac:dyDescent="0.25">
      <c r="A1135" s="10" t="s">
        <v>1977</v>
      </c>
      <c r="B1135" s="10" t="s">
        <v>901</v>
      </c>
    </row>
    <row r="1136" spans="1:6" x14ac:dyDescent="0.25">
      <c r="A1136" s="10" t="s">
        <v>1978</v>
      </c>
      <c r="B1136" s="10" t="s">
        <v>1979</v>
      </c>
    </row>
    <row r="1137" spans="1:6" x14ac:dyDescent="0.25">
      <c r="A1137" s="10" t="s">
        <v>1980</v>
      </c>
      <c r="B1137" s="10" t="s">
        <v>1981</v>
      </c>
    </row>
    <row r="1138" spans="1:6" x14ac:dyDescent="0.25">
      <c r="A1138" s="10" t="s">
        <v>1982</v>
      </c>
      <c r="B1138" s="10" t="s">
        <v>1983</v>
      </c>
    </row>
    <row r="1139" spans="1:6" x14ac:dyDescent="0.25">
      <c r="A1139" s="10" t="s">
        <v>1984</v>
      </c>
      <c r="B1139" s="10" t="s">
        <v>86</v>
      </c>
    </row>
    <row r="1140" spans="1:6" x14ac:dyDescent="0.25">
      <c r="A1140" s="10" t="s">
        <v>1985</v>
      </c>
      <c r="B1140" s="10" t="s">
        <v>88</v>
      </c>
    </row>
    <row r="1141" spans="1:6" x14ac:dyDescent="0.25">
      <c r="A1141" s="10" t="s">
        <v>1986</v>
      </c>
      <c r="B1141" s="10" t="s">
        <v>1987</v>
      </c>
    </row>
    <row r="1142" spans="1:6" x14ac:dyDescent="0.25">
      <c r="A1142" s="10" t="s">
        <v>1988</v>
      </c>
      <c r="B1142" s="10" t="s">
        <v>1989</v>
      </c>
    </row>
    <row r="1143" spans="1:6" x14ac:dyDescent="0.25">
      <c r="A1143" s="10" t="s">
        <v>1990</v>
      </c>
      <c r="B1143" s="10" t="s">
        <v>1991</v>
      </c>
    </row>
    <row r="1144" spans="1:6" x14ac:dyDescent="0.25">
      <c r="A1144" s="10" t="s">
        <v>1992</v>
      </c>
      <c r="B1144" s="10" t="s">
        <v>1993</v>
      </c>
    </row>
    <row r="1146" spans="1:6" x14ac:dyDescent="0.25">
      <c r="B1146" s="10" t="s">
        <v>1994</v>
      </c>
      <c r="C1146" s="10" t="str">
        <f>RIGHT(B1146,3)</f>
        <v>まこと</v>
      </c>
      <c r="D1146" s="10" t="s">
        <v>1995</v>
      </c>
      <c r="E1146" s="10" t="s">
        <v>1996</v>
      </c>
      <c r="F1146" s="10" t="s">
        <v>1733</v>
      </c>
    </row>
    <row r="1147" spans="1:6" x14ac:dyDescent="0.25">
      <c r="A1147" s="10" t="s">
        <v>1997</v>
      </c>
      <c r="B1147" s="10" t="s">
        <v>1998</v>
      </c>
    </row>
    <row r="1148" spans="1:6" x14ac:dyDescent="0.25">
      <c r="A1148" s="10" t="s">
        <v>1999</v>
      </c>
      <c r="B1148" s="10" t="s">
        <v>103</v>
      </c>
    </row>
    <row r="1149" spans="1:6" x14ac:dyDescent="0.25">
      <c r="A1149" s="10" t="s">
        <v>2000</v>
      </c>
      <c r="B1149" s="10" t="s">
        <v>2001</v>
      </c>
    </row>
    <row r="1150" spans="1:6" x14ac:dyDescent="0.25">
      <c r="A1150" s="10" t="s">
        <v>2002</v>
      </c>
      <c r="B1150" s="10" t="s">
        <v>2003</v>
      </c>
    </row>
    <row r="1151" spans="1:6" x14ac:dyDescent="0.25">
      <c r="A1151" s="10" t="s">
        <v>2004</v>
      </c>
      <c r="B1151" s="10" t="s">
        <v>2005</v>
      </c>
    </row>
    <row r="1152" spans="1:6" x14ac:dyDescent="0.25">
      <c r="A1152" s="10" t="s">
        <v>2006</v>
      </c>
      <c r="B1152" s="10" t="s">
        <v>1199</v>
      </c>
    </row>
    <row r="1153" spans="1:6" x14ac:dyDescent="0.25">
      <c r="A1153" s="10" t="s">
        <v>2007</v>
      </c>
      <c r="B1153" s="10" t="s">
        <v>88</v>
      </c>
    </row>
    <row r="1154" spans="1:6" x14ac:dyDescent="0.25">
      <c r="A1154" s="10" t="s">
        <v>2008</v>
      </c>
      <c r="B1154" s="10" t="s">
        <v>2009</v>
      </c>
    </row>
    <row r="1155" spans="1:6" x14ac:dyDescent="0.25">
      <c r="A1155" s="10" t="s">
        <v>2010</v>
      </c>
      <c r="B1155" s="10" t="s">
        <v>2011</v>
      </c>
    </row>
    <row r="1156" spans="1:6" x14ac:dyDescent="0.25">
      <c r="A1156" s="10" t="s">
        <v>2012</v>
      </c>
      <c r="B1156" s="10" t="s">
        <v>2013</v>
      </c>
    </row>
    <row r="1157" spans="1:6" x14ac:dyDescent="0.25">
      <c r="A1157" s="10" t="s">
        <v>2014</v>
      </c>
      <c r="B1157" s="10" t="s">
        <v>2015</v>
      </c>
    </row>
    <row r="1159" spans="1:6" x14ac:dyDescent="0.25">
      <c r="B1159" s="10" t="s">
        <v>2016</v>
      </c>
      <c r="C1159" s="10" t="str">
        <f>RIGHT(B1159,3)</f>
        <v>蒲田翼</v>
      </c>
      <c r="D1159" s="10" t="s">
        <v>2017</v>
      </c>
      <c r="E1159" s="10" t="s">
        <v>2018</v>
      </c>
      <c r="F1159" s="10" t="s">
        <v>1733</v>
      </c>
    </row>
    <row r="1160" spans="1:6" x14ac:dyDescent="0.25">
      <c r="A1160" s="10" t="s">
        <v>2019</v>
      </c>
      <c r="B1160" s="10" t="s">
        <v>2020</v>
      </c>
    </row>
    <row r="1161" spans="1:6" x14ac:dyDescent="0.25">
      <c r="A1161" s="10" t="s">
        <v>2021</v>
      </c>
      <c r="B1161" s="10" t="s">
        <v>78</v>
      </c>
    </row>
    <row r="1162" spans="1:6" x14ac:dyDescent="0.25">
      <c r="A1162" s="10" t="s">
        <v>2022</v>
      </c>
      <c r="B1162" s="10" t="s">
        <v>701</v>
      </c>
    </row>
    <row r="1163" spans="1:6" x14ac:dyDescent="0.25">
      <c r="A1163" s="10" t="s">
        <v>2023</v>
      </c>
      <c r="B1163" s="10" t="s">
        <v>2024</v>
      </c>
    </row>
    <row r="1164" spans="1:6" x14ac:dyDescent="0.25">
      <c r="A1164" s="10" t="s">
        <v>2025</v>
      </c>
      <c r="B1164" s="10" t="s">
        <v>2026</v>
      </c>
    </row>
    <row r="1165" spans="1:6" x14ac:dyDescent="0.25">
      <c r="A1165" s="10" t="s">
        <v>2027</v>
      </c>
      <c r="B1165" s="10" t="s">
        <v>61</v>
      </c>
    </row>
    <row r="1166" spans="1:6" x14ac:dyDescent="0.25">
      <c r="A1166" s="10" t="s">
        <v>2028</v>
      </c>
      <c r="B1166" s="10" t="s">
        <v>88</v>
      </c>
    </row>
    <row r="1167" spans="1:6" x14ac:dyDescent="0.25">
      <c r="A1167" s="10" t="s">
        <v>2029</v>
      </c>
      <c r="B1167" s="10" t="s">
        <v>2030</v>
      </c>
    </row>
    <row r="1168" spans="1:6" x14ac:dyDescent="0.25">
      <c r="A1168" s="10" t="s">
        <v>2031</v>
      </c>
      <c r="B1168" s="10" t="s">
        <v>2032</v>
      </c>
    </row>
    <row r="1169" spans="1:6" x14ac:dyDescent="0.25">
      <c r="A1169" s="10" t="s">
        <v>2033</v>
      </c>
      <c r="B1169" s="10" t="s">
        <v>2034</v>
      </c>
    </row>
    <row r="1170" spans="1:6" x14ac:dyDescent="0.25">
      <c r="A1170" s="10" t="s">
        <v>2035</v>
      </c>
      <c r="B1170" s="10" t="s">
        <v>2036</v>
      </c>
    </row>
    <row r="1172" spans="1:6" x14ac:dyDescent="0.25">
      <c r="B1172" s="10" t="s">
        <v>2037</v>
      </c>
      <c r="C1172" s="10" t="str">
        <f>RIGHT(B1172,3)</f>
        <v>尾亜美</v>
      </c>
      <c r="D1172" s="10" t="s">
        <v>2038</v>
      </c>
      <c r="E1172" s="10" t="s">
        <v>2039</v>
      </c>
      <c r="F1172" s="10" t="s">
        <v>1733</v>
      </c>
    </row>
    <row r="1173" spans="1:6" x14ac:dyDescent="0.25">
      <c r="A1173" s="10" t="s">
        <v>2040</v>
      </c>
      <c r="B1173" s="10" t="s">
        <v>2041</v>
      </c>
    </row>
    <row r="1174" spans="1:6" x14ac:dyDescent="0.25">
      <c r="A1174" s="10" t="s">
        <v>2042</v>
      </c>
      <c r="B1174" s="10" t="s">
        <v>78</v>
      </c>
    </row>
    <row r="1175" spans="1:6" x14ac:dyDescent="0.25">
      <c r="A1175" s="10" t="s">
        <v>2043</v>
      </c>
      <c r="B1175" s="10" t="s">
        <v>129</v>
      </c>
    </row>
    <row r="1176" spans="1:6" x14ac:dyDescent="0.25">
      <c r="A1176" s="10" t="s">
        <v>2044</v>
      </c>
      <c r="B1176" s="10" t="s">
        <v>2045</v>
      </c>
    </row>
    <row r="1177" spans="1:6" x14ac:dyDescent="0.25">
      <c r="A1177" s="10" t="s">
        <v>2046</v>
      </c>
      <c r="B1177" s="10" t="s">
        <v>2047</v>
      </c>
    </row>
    <row r="1178" spans="1:6" x14ac:dyDescent="0.25">
      <c r="A1178" s="10" t="s">
        <v>2048</v>
      </c>
      <c r="B1178" s="10" t="s">
        <v>411</v>
      </c>
    </row>
    <row r="1179" spans="1:6" x14ac:dyDescent="0.25">
      <c r="A1179" s="10" t="s">
        <v>2049</v>
      </c>
      <c r="B1179" s="10" t="s">
        <v>38</v>
      </c>
    </row>
    <row r="1180" spans="1:6" x14ac:dyDescent="0.25">
      <c r="A1180" s="10" t="s">
        <v>2050</v>
      </c>
      <c r="B1180" s="10" t="s">
        <v>2051</v>
      </c>
    </row>
    <row r="1181" spans="1:6" x14ac:dyDescent="0.25">
      <c r="A1181" s="10" t="s">
        <v>2052</v>
      </c>
      <c r="B1181" s="10" t="s">
        <v>1526</v>
      </c>
    </row>
    <row r="1182" spans="1:6" x14ac:dyDescent="0.25">
      <c r="A1182" s="10" t="s">
        <v>2053</v>
      </c>
      <c r="B1182" s="10" t="s">
        <v>2054</v>
      </c>
    </row>
    <row r="1183" spans="1:6" x14ac:dyDescent="0.25">
      <c r="A1183" s="10" t="s">
        <v>2055</v>
      </c>
      <c r="B1183" s="10" t="s">
        <v>2056</v>
      </c>
    </row>
    <row r="1185" spans="1:6" x14ac:dyDescent="0.25">
      <c r="B1185" s="10" t="s">
        <v>2057</v>
      </c>
      <c r="C1185" s="10" t="str">
        <f>RIGHT(B1185,3)</f>
        <v>このみ</v>
      </c>
      <c r="D1185" s="10" t="s">
        <v>2058</v>
      </c>
      <c r="E1185" s="10" t="s">
        <v>2059</v>
      </c>
      <c r="F1185" s="10" t="s">
        <v>1733</v>
      </c>
    </row>
    <row r="1186" spans="1:6" x14ac:dyDescent="0.25">
      <c r="A1186" s="10" t="s">
        <v>2060</v>
      </c>
      <c r="B1186" s="10" t="s">
        <v>2061</v>
      </c>
    </row>
    <row r="1187" spans="1:6" x14ac:dyDescent="0.25">
      <c r="A1187" s="10" t="s">
        <v>2062</v>
      </c>
      <c r="B1187" s="10" t="s">
        <v>610</v>
      </c>
    </row>
    <row r="1188" spans="1:6" x14ac:dyDescent="0.25">
      <c r="A1188" s="10" t="s">
        <v>2063</v>
      </c>
      <c r="B1188" s="10" t="s">
        <v>589</v>
      </c>
    </row>
    <row r="1189" spans="1:6" x14ac:dyDescent="0.25">
      <c r="A1189" s="10" t="s">
        <v>2064</v>
      </c>
      <c r="B1189" s="10" t="s">
        <v>949</v>
      </c>
    </row>
    <row r="1190" spans="1:6" x14ac:dyDescent="0.25">
      <c r="A1190" s="10" t="s">
        <v>2065</v>
      </c>
      <c r="B1190" s="10" t="s">
        <v>2066</v>
      </c>
    </row>
    <row r="1191" spans="1:6" x14ac:dyDescent="0.25">
      <c r="A1191" s="10" t="s">
        <v>2067</v>
      </c>
      <c r="B1191" s="10" t="s">
        <v>388</v>
      </c>
    </row>
    <row r="1192" spans="1:6" x14ac:dyDescent="0.25">
      <c r="A1192" s="10" t="s">
        <v>2068</v>
      </c>
      <c r="B1192" s="10" t="s">
        <v>38</v>
      </c>
    </row>
    <row r="1193" spans="1:6" x14ac:dyDescent="0.25">
      <c r="A1193" s="10" t="s">
        <v>2069</v>
      </c>
      <c r="B1193" s="10" t="s">
        <v>2070</v>
      </c>
    </row>
    <row r="1194" spans="1:6" x14ac:dyDescent="0.25">
      <c r="A1194" s="10" t="s">
        <v>2071</v>
      </c>
      <c r="B1194" s="10" t="s">
        <v>2072</v>
      </c>
    </row>
    <row r="1195" spans="1:6" x14ac:dyDescent="0.25">
      <c r="A1195" s="10" t="s">
        <v>2073</v>
      </c>
      <c r="B1195" s="10" t="s">
        <v>2074</v>
      </c>
    </row>
    <row r="1196" spans="1:6" x14ac:dyDescent="0.25">
      <c r="A1196" s="10" t="s">
        <v>2075</v>
      </c>
      <c r="B1196" s="10" t="s">
        <v>2076</v>
      </c>
    </row>
    <row r="1198" spans="1:6" x14ac:dyDescent="0.25">
      <c r="B1198" s="10" t="s">
        <v>2077</v>
      </c>
      <c r="C1198" s="10" t="str">
        <f>RIGHT(B1198,3)</f>
        <v>イダー</v>
      </c>
      <c r="D1198" s="10" t="s">
        <v>2078</v>
      </c>
      <c r="E1198" s="10" t="s">
        <v>2079</v>
      </c>
      <c r="F1198" s="10" t="s">
        <v>2080</v>
      </c>
    </row>
    <row r="1199" spans="1:6" x14ac:dyDescent="0.25">
      <c r="A1199" s="10" t="s">
        <v>2081</v>
      </c>
      <c r="B1199" s="10" t="s">
        <v>2082</v>
      </c>
    </row>
    <row r="1200" spans="1:6" x14ac:dyDescent="0.25">
      <c r="A1200" s="10" t="s">
        <v>2083</v>
      </c>
      <c r="B1200" s="10" t="s">
        <v>173</v>
      </c>
    </row>
    <row r="1201" spans="1:6" x14ac:dyDescent="0.25">
      <c r="A1201" s="10" t="s">
        <v>2084</v>
      </c>
      <c r="B1201" s="10" t="s">
        <v>1761</v>
      </c>
    </row>
    <row r="1202" spans="1:6" x14ac:dyDescent="0.25">
      <c r="A1202" s="10" t="s">
        <v>2085</v>
      </c>
      <c r="B1202" s="10" t="s">
        <v>2086</v>
      </c>
    </row>
    <row r="1203" spans="1:6" x14ac:dyDescent="0.25">
      <c r="A1203" s="10" t="s">
        <v>2087</v>
      </c>
      <c r="B1203" s="10" t="s">
        <v>2088</v>
      </c>
    </row>
    <row r="1204" spans="1:6" x14ac:dyDescent="0.25">
      <c r="A1204" s="10" t="s">
        <v>2089</v>
      </c>
      <c r="B1204" s="10" t="s">
        <v>61</v>
      </c>
    </row>
    <row r="1205" spans="1:6" x14ac:dyDescent="0.25">
      <c r="A1205" s="10" t="s">
        <v>2090</v>
      </c>
      <c r="B1205" s="10" t="s">
        <v>38</v>
      </c>
    </row>
    <row r="1206" spans="1:6" x14ac:dyDescent="0.25">
      <c r="A1206" s="10" t="s">
        <v>2091</v>
      </c>
      <c r="B1206" s="10" t="s">
        <v>2092</v>
      </c>
    </row>
    <row r="1207" spans="1:6" x14ac:dyDescent="0.25">
      <c r="A1207" s="10" t="s">
        <v>2093</v>
      </c>
      <c r="B1207" s="10" t="s">
        <v>2094</v>
      </c>
    </row>
    <row r="1208" spans="1:6" x14ac:dyDescent="0.25">
      <c r="A1208" s="10" t="s">
        <v>2095</v>
      </c>
      <c r="B1208" s="10" t="s">
        <v>2096</v>
      </c>
    </row>
    <row r="1209" spans="1:6" x14ac:dyDescent="0.25">
      <c r="A1209" s="10" t="s">
        <v>2097</v>
      </c>
      <c r="B1209" s="10" t="s">
        <v>2098</v>
      </c>
    </row>
    <row r="1211" spans="1:6" x14ac:dyDescent="0.25">
      <c r="B1211" s="10" t="s">
        <v>2099</v>
      </c>
      <c r="C1211" s="10" t="str">
        <f>RIGHT(B1211,3)</f>
        <v>さくら</v>
      </c>
      <c r="D1211" s="10" t="s">
        <v>2100</v>
      </c>
      <c r="E1211" s="10" t="s">
        <v>2101</v>
      </c>
      <c r="F1211" s="10" t="s">
        <v>1756</v>
      </c>
    </row>
    <row r="1212" spans="1:6" x14ac:dyDescent="0.25">
      <c r="A1212" s="10" t="s">
        <v>2102</v>
      </c>
      <c r="B1212" s="10" t="s">
        <v>2103</v>
      </c>
    </row>
    <row r="1213" spans="1:6" x14ac:dyDescent="0.25">
      <c r="A1213" s="10" t="s">
        <v>2104</v>
      </c>
      <c r="B1213" s="10" t="s">
        <v>103</v>
      </c>
    </row>
    <row r="1214" spans="1:6" x14ac:dyDescent="0.25">
      <c r="A1214" s="10" t="s">
        <v>2105</v>
      </c>
      <c r="B1214" s="10" t="s">
        <v>1493</v>
      </c>
    </row>
    <row r="1215" spans="1:6" x14ac:dyDescent="0.25">
      <c r="A1215" s="10" t="s">
        <v>2106</v>
      </c>
      <c r="B1215" s="10" t="s">
        <v>2107</v>
      </c>
    </row>
    <row r="1216" spans="1:6" x14ac:dyDescent="0.25">
      <c r="A1216" s="10" t="s">
        <v>2108</v>
      </c>
      <c r="B1216" s="10" t="s">
        <v>2109</v>
      </c>
    </row>
    <row r="1217" spans="1:6" x14ac:dyDescent="0.25">
      <c r="A1217" s="10" t="s">
        <v>2110</v>
      </c>
      <c r="B1217" s="10" t="s">
        <v>388</v>
      </c>
    </row>
    <row r="1218" spans="1:6" x14ac:dyDescent="0.25">
      <c r="A1218" s="10" t="s">
        <v>2111</v>
      </c>
      <c r="B1218" s="10" t="s">
        <v>88</v>
      </c>
    </row>
    <row r="1219" spans="1:6" x14ac:dyDescent="0.25">
      <c r="A1219" s="10" t="s">
        <v>2112</v>
      </c>
      <c r="B1219" s="10" t="s">
        <v>2113</v>
      </c>
    </row>
    <row r="1220" spans="1:6" x14ac:dyDescent="0.25">
      <c r="A1220" s="10" t="s">
        <v>2114</v>
      </c>
      <c r="B1220" s="10" t="s">
        <v>1418</v>
      </c>
    </row>
    <row r="1221" spans="1:6" x14ac:dyDescent="0.25">
      <c r="A1221" s="10" t="s">
        <v>2115</v>
      </c>
      <c r="B1221" s="10" t="s">
        <v>2116</v>
      </c>
    </row>
    <row r="1222" spans="1:6" x14ac:dyDescent="0.25">
      <c r="A1222" s="10" t="s">
        <v>2117</v>
      </c>
      <c r="B1222" s="10" t="s">
        <v>2118</v>
      </c>
    </row>
    <row r="1224" spans="1:6" x14ac:dyDescent="0.25">
      <c r="B1224" s="10" t="s">
        <v>2119</v>
      </c>
      <c r="C1224" s="10" t="str">
        <f>RIGHT(B1224,3)</f>
        <v>米りり</v>
      </c>
      <c r="D1224" s="10" t="s">
        <v>2120</v>
      </c>
      <c r="E1224" s="10" t="s">
        <v>2121</v>
      </c>
      <c r="F1224" s="10" t="s">
        <v>1511</v>
      </c>
    </row>
    <row r="1225" spans="1:6" x14ac:dyDescent="0.25">
      <c r="A1225" s="10" t="s">
        <v>2122</v>
      </c>
      <c r="B1225" s="10" t="s">
        <v>2123</v>
      </c>
    </row>
    <row r="1226" spans="1:6" x14ac:dyDescent="0.25">
      <c r="A1226" s="10" t="s">
        <v>2124</v>
      </c>
      <c r="B1226" s="10" t="s">
        <v>812</v>
      </c>
    </row>
    <row r="1227" spans="1:6" x14ac:dyDescent="0.25">
      <c r="A1227" s="10" t="s">
        <v>2125</v>
      </c>
      <c r="B1227" s="10" t="s">
        <v>2126</v>
      </c>
    </row>
    <row r="1228" spans="1:6" x14ac:dyDescent="0.25">
      <c r="A1228" s="10" t="s">
        <v>2127</v>
      </c>
      <c r="B1228" s="10" t="s">
        <v>2128</v>
      </c>
    </row>
    <row r="1229" spans="1:6" x14ac:dyDescent="0.25">
      <c r="A1229" s="10" t="s">
        <v>2129</v>
      </c>
      <c r="B1229" s="10" t="s">
        <v>2130</v>
      </c>
    </row>
    <row r="1230" spans="1:6" x14ac:dyDescent="0.25">
      <c r="A1230" s="10" t="s">
        <v>2131</v>
      </c>
      <c r="B1230" s="10" t="s">
        <v>481</v>
      </c>
    </row>
    <row r="1231" spans="1:6" x14ac:dyDescent="0.25">
      <c r="A1231" s="10" t="s">
        <v>2132</v>
      </c>
      <c r="B1231" s="10" t="s">
        <v>550</v>
      </c>
    </row>
    <row r="1232" spans="1:6" x14ac:dyDescent="0.25">
      <c r="A1232" s="10" t="s">
        <v>2133</v>
      </c>
      <c r="B1232" s="10" t="s">
        <v>2134</v>
      </c>
    </row>
    <row r="1233" spans="1:6" x14ac:dyDescent="0.25">
      <c r="A1233" s="10" t="s">
        <v>2135</v>
      </c>
      <c r="B1233" s="10" t="s">
        <v>2136</v>
      </c>
    </row>
    <row r="1234" spans="1:6" x14ac:dyDescent="0.25">
      <c r="A1234" s="10" t="s">
        <v>2137</v>
      </c>
      <c r="B1234" s="10" t="s">
        <v>2138</v>
      </c>
    </row>
    <row r="1235" spans="1:6" x14ac:dyDescent="0.25">
      <c r="A1235" s="10" t="s">
        <v>2139</v>
      </c>
      <c r="B1235" s="10" t="s">
        <v>2140</v>
      </c>
    </row>
    <row r="1237" spans="1:6" x14ac:dyDescent="0.25">
      <c r="B1237" s="10" t="s">
        <v>2141</v>
      </c>
      <c r="C1237" s="10" t="str">
        <f>RIGHT(B1237,3)</f>
        <v>野由衣</v>
      </c>
      <c r="D1237" s="10" t="s">
        <v>2142</v>
      </c>
      <c r="E1237" s="10" t="s">
        <v>2143</v>
      </c>
      <c r="F1237" s="10" t="s">
        <v>1733</v>
      </c>
    </row>
    <row r="1238" spans="1:6" x14ac:dyDescent="0.25">
      <c r="A1238" s="10" t="s">
        <v>2144</v>
      </c>
      <c r="B1238" s="10" t="s">
        <v>2145</v>
      </c>
    </row>
    <row r="1239" spans="1:6" x14ac:dyDescent="0.25">
      <c r="A1239" s="10" t="s">
        <v>2146</v>
      </c>
      <c r="B1239" s="10" t="s">
        <v>103</v>
      </c>
    </row>
    <row r="1240" spans="1:6" x14ac:dyDescent="0.25">
      <c r="A1240" s="10" t="s">
        <v>2147</v>
      </c>
      <c r="B1240" s="10" t="s">
        <v>452</v>
      </c>
    </row>
    <row r="1241" spans="1:6" x14ac:dyDescent="0.25">
      <c r="A1241" s="10" t="s">
        <v>2148</v>
      </c>
      <c r="B1241" s="10" t="s">
        <v>2149</v>
      </c>
    </row>
    <row r="1242" spans="1:6" x14ac:dyDescent="0.25">
      <c r="A1242" s="10" t="s">
        <v>2150</v>
      </c>
      <c r="B1242" s="10" t="s">
        <v>2151</v>
      </c>
    </row>
    <row r="1243" spans="1:6" x14ac:dyDescent="0.25">
      <c r="A1243" s="10" t="s">
        <v>2152</v>
      </c>
      <c r="B1243" s="10" t="s">
        <v>181</v>
      </c>
    </row>
    <row r="1244" spans="1:6" x14ac:dyDescent="0.25">
      <c r="A1244" s="10" t="s">
        <v>2153</v>
      </c>
      <c r="B1244" s="10" t="s">
        <v>550</v>
      </c>
    </row>
    <row r="1245" spans="1:6" x14ac:dyDescent="0.25">
      <c r="A1245" s="10" t="s">
        <v>2154</v>
      </c>
      <c r="B1245" s="10" t="s">
        <v>2155</v>
      </c>
    </row>
    <row r="1246" spans="1:6" x14ac:dyDescent="0.25">
      <c r="A1246" s="10" t="s">
        <v>2156</v>
      </c>
      <c r="B1246" s="10" t="s">
        <v>2157</v>
      </c>
    </row>
    <row r="1247" spans="1:6" x14ac:dyDescent="0.25">
      <c r="A1247" s="10" t="s">
        <v>2158</v>
      </c>
      <c r="B1247" s="10" t="s">
        <v>211</v>
      </c>
    </row>
    <row r="1248" spans="1:6" x14ac:dyDescent="0.25">
      <c r="A1248" s="10" t="s">
        <v>2159</v>
      </c>
      <c r="B1248" s="10" t="s">
        <v>2160</v>
      </c>
    </row>
    <row r="1250" spans="1:6" x14ac:dyDescent="0.25">
      <c r="B1250" s="10" t="s">
        <v>2161</v>
      </c>
      <c r="C1250" s="10" t="str">
        <f>RIGHT(B1250,3)</f>
        <v>伯杏子</v>
      </c>
      <c r="D1250" s="10" t="s">
        <v>2162</v>
      </c>
      <c r="E1250" s="10" t="s">
        <v>2163</v>
      </c>
      <c r="F1250" s="10" t="s">
        <v>1756</v>
      </c>
    </row>
    <row r="1251" spans="1:6" x14ac:dyDescent="0.25">
      <c r="A1251" s="10" t="s">
        <v>2164</v>
      </c>
      <c r="B1251" s="10" t="s">
        <v>2165</v>
      </c>
    </row>
    <row r="1252" spans="1:6" x14ac:dyDescent="0.25">
      <c r="A1252" s="10" t="s">
        <v>2166</v>
      </c>
      <c r="B1252" s="10" t="s">
        <v>53</v>
      </c>
    </row>
    <row r="1253" spans="1:6" x14ac:dyDescent="0.25">
      <c r="A1253" s="10" t="s">
        <v>2167</v>
      </c>
      <c r="B1253" s="10" t="s">
        <v>2001</v>
      </c>
    </row>
    <row r="1254" spans="1:6" x14ac:dyDescent="0.25">
      <c r="A1254" s="10" t="s">
        <v>2168</v>
      </c>
      <c r="B1254" s="10" t="s">
        <v>1959</v>
      </c>
    </row>
    <row r="1255" spans="1:6" x14ac:dyDescent="0.25">
      <c r="A1255" s="10" t="s">
        <v>2169</v>
      </c>
      <c r="B1255" s="10" t="s">
        <v>2170</v>
      </c>
    </row>
    <row r="1256" spans="1:6" x14ac:dyDescent="0.25">
      <c r="A1256" s="10" t="s">
        <v>2171</v>
      </c>
      <c r="B1256" s="10" t="s">
        <v>411</v>
      </c>
    </row>
    <row r="1257" spans="1:6" x14ac:dyDescent="0.25">
      <c r="A1257" s="10" t="s">
        <v>2172</v>
      </c>
      <c r="B1257" s="10" t="s">
        <v>38</v>
      </c>
    </row>
    <row r="1258" spans="1:6" x14ac:dyDescent="0.25">
      <c r="A1258" s="10" t="s">
        <v>2173</v>
      </c>
      <c r="B1258" s="10" t="s">
        <v>911</v>
      </c>
    </row>
    <row r="1259" spans="1:6" x14ac:dyDescent="0.25">
      <c r="A1259" s="10" t="s">
        <v>2174</v>
      </c>
      <c r="B1259" s="10" t="s">
        <v>2175</v>
      </c>
    </row>
    <row r="1260" spans="1:6" x14ac:dyDescent="0.25">
      <c r="A1260" s="10" t="s">
        <v>2176</v>
      </c>
      <c r="B1260" s="10" t="s">
        <v>2177</v>
      </c>
    </row>
    <row r="1261" spans="1:6" x14ac:dyDescent="0.25">
      <c r="A1261" s="10" t="s">
        <v>2178</v>
      </c>
      <c r="B1261" s="10" t="s">
        <v>2179</v>
      </c>
    </row>
    <row r="1263" spans="1:6" x14ac:dyDescent="0.25">
      <c r="B1263" s="10" t="s">
        <v>2180</v>
      </c>
      <c r="C1263" s="10" t="str">
        <f>RIGHT(B1263,3)</f>
        <v>城玲奈</v>
      </c>
      <c r="D1263" s="10" t="s">
        <v>2181</v>
      </c>
      <c r="E1263" s="10" t="s">
        <v>2182</v>
      </c>
      <c r="F1263" s="10" t="s">
        <v>494</v>
      </c>
    </row>
    <row r="1264" spans="1:6" x14ac:dyDescent="0.25">
      <c r="A1264" s="10" t="s">
        <v>2183</v>
      </c>
      <c r="B1264" s="10" t="s">
        <v>2184</v>
      </c>
    </row>
    <row r="1265" spans="1:6" x14ac:dyDescent="0.25">
      <c r="A1265" s="10" t="s">
        <v>2185</v>
      </c>
      <c r="B1265" s="10" t="s">
        <v>812</v>
      </c>
    </row>
    <row r="1266" spans="1:6" x14ac:dyDescent="0.25">
      <c r="A1266" s="10" t="s">
        <v>2186</v>
      </c>
      <c r="B1266" s="10" t="s">
        <v>2187</v>
      </c>
    </row>
    <row r="1267" spans="1:6" x14ac:dyDescent="0.25">
      <c r="A1267" s="10" t="s">
        <v>2188</v>
      </c>
      <c r="B1267" s="10" t="s">
        <v>2189</v>
      </c>
    </row>
    <row r="1268" spans="1:6" x14ac:dyDescent="0.25">
      <c r="A1268" s="10" t="s">
        <v>2190</v>
      </c>
      <c r="B1268" s="10" t="s">
        <v>1218</v>
      </c>
    </row>
    <row r="1269" spans="1:6" x14ac:dyDescent="0.25">
      <c r="A1269" s="10" t="s">
        <v>2191</v>
      </c>
      <c r="B1269" s="10" t="s">
        <v>1199</v>
      </c>
    </row>
    <row r="1270" spans="1:6" x14ac:dyDescent="0.25">
      <c r="A1270" s="10" t="s">
        <v>2192</v>
      </c>
      <c r="B1270" s="10" t="s">
        <v>38</v>
      </c>
    </row>
    <row r="1271" spans="1:6" x14ac:dyDescent="0.25">
      <c r="A1271" s="10" t="s">
        <v>2193</v>
      </c>
      <c r="B1271" s="10" t="s">
        <v>2194</v>
      </c>
    </row>
    <row r="1272" spans="1:6" x14ac:dyDescent="0.25">
      <c r="A1272" s="10" t="s">
        <v>2195</v>
      </c>
      <c r="B1272" s="10" t="s">
        <v>2196</v>
      </c>
    </row>
    <row r="1273" spans="1:6" x14ac:dyDescent="0.25">
      <c r="A1273" s="10" t="s">
        <v>2197</v>
      </c>
      <c r="B1273" s="10" t="s">
        <v>2198</v>
      </c>
    </row>
    <row r="1274" spans="1:6" x14ac:dyDescent="0.25">
      <c r="A1274" s="10" t="s">
        <v>2199</v>
      </c>
      <c r="B1274" s="10" t="s">
        <v>2200</v>
      </c>
    </row>
    <row r="1276" spans="1:6" x14ac:dyDescent="0.25">
      <c r="B1276" s="10" t="s">
        <v>2201</v>
      </c>
      <c r="C1276" s="10" t="str">
        <f>RIGHT(B1276,3)</f>
        <v>あいる</v>
      </c>
      <c r="D1276" s="10" t="s">
        <v>2202</v>
      </c>
      <c r="E1276" s="10" t="s">
        <v>2203</v>
      </c>
      <c r="F1276" s="10" t="s">
        <v>1756</v>
      </c>
    </row>
    <row r="1277" spans="1:6" x14ac:dyDescent="0.25">
      <c r="A1277" s="10" t="s">
        <v>2204</v>
      </c>
      <c r="B1277" s="10" t="s">
        <v>2205</v>
      </c>
    </row>
    <row r="1278" spans="1:6" x14ac:dyDescent="0.25">
      <c r="A1278" s="10" t="s">
        <v>2206</v>
      </c>
      <c r="B1278" s="10" t="s">
        <v>288</v>
      </c>
    </row>
    <row r="1279" spans="1:6" x14ac:dyDescent="0.25">
      <c r="A1279" s="10" t="s">
        <v>2207</v>
      </c>
      <c r="B1279" s="10" t="s">
        <v>2208</v>
      </c>
    </row>
    <row r="1280" spans="1:6" x14ac:dyDescent="0.25">
      <c r="A1280" s="10" t="s">
        <v>2209</v>
      </c>
      <c r="B1280" s="10" t="s">
        <v>2210</v>
      </c>
    </row>
    <row r="1281" spans="1:6" x14ac:dyDescent="0.25">
      <c r="A1281" s="10" t="s">
        <v>2211</v>
      </c>
      <c r="B1281" s="10" t="s">
        <v>2212</v>
      </c>
    </row>
    <row r="1282" spans="1:6" x14ac:dyDescent="0.25">
      <c r="A1282" s="10" t="s">
        <v>2213</v>
      </c>
      <c r="B1282" s="10" t="s">
        <v>36</v>
      </c>
    </row>
    <row r="1283" spans="1:6" x14ac:dyDescent="0.25">
      <c r="A1283" s="10" t="s">
        <v>2214</v>
      </c>
      <c r="B1283" s="10" t="s">
        <v>63</v>
      </c>
    </row>
    <row r="1284" spans="1:6" x14ac:dyDescent="0.25">
      <c r="A1284" s="10" t="s">
        <v>2215</v>
      </c>
      <c r="B1284" s="10" t="s">
        <v>2216</v>
      </c>
    </row>
    <row r="1285" spans="1:6" x14ac:dyDescent="0.25">
      <c r="A1285" s="10" t="s">
        <v>2217</v>
      </c>
      <c r="B1285" s="10" t="s">
        <v>2218</v>
      </c>
    </row>
    <row r="1286" spans="1:6" x14ac:dyDescent="0.25">
      <c r="A1286" s="10" t="s">
        <v>2219</v>
      </c>
      <c r="B1286" s="10" t="s">
        <v>2220</v>
      </c>
    </row>
    <row r="1287" spans="1:6" x14ac:dyDescent="0.25">
      <c r="A1287" s="10" t="s">
        <v>2221</v>
      </c>
      <c r="B1287" s="10" t="s">
        <v>2222</v>
      </c>
    </row>
    <row r="1289" spans="1:6" x14ac:dyDescent="0.25">
      <c r="B1289" s="10" t="s">
        <v>2223</v>
      </c>
      <c r="C1289" s="10" t="str">
        <f>RIGHT(B1289,3)</f>
        <v>ハリス</v>
      </c>
      <c r="D1289" s="10" t="s">
        <v>2224</v>
      </c>
      <c r="E1289" s="10" t="s">
        <v>2225</v>
      </c>
      <c r="F1289" s="10" t="s">
        <v>2080</v>
      </c>
    </row>
    <row r="1290" spans="1:6" x14ac:dyDescent="0.25">
      <c r="A1290" s="10" t="s">
        <v>2226</v>
      </c>
      <c r="B1290" s="10" t="s">
        <v>2227</v>
      </c>
    </row>
    <row r="1291" spans="1:6" x14ac:dyDescent="0.25">
      <c r="A1291" s="10" t="s">
        <v>2228</v>
      </c>
      <c r="B1291" s="10" t="s">
        <v>78</v>
      </c>
    </row>
    <row r="1292" spans="1:6" x14ac:dyDescent="0.25">
      <c r="A1292" s="10" t="s">
        <v>2229</v>
      </c>
      <c r="B1292" s="10" t="s">
        <v>2187</v>
      </c>
    </row>
    <row r="1293" spans="1:6" x14ac:dyDescent="0.25">
      <c r="A1293" s="10" t="s">
        <v>2230</v>
      </c>
      <c r="B1293" s="10" t="s">
        <v>2231</v>
      </c>
    </row>
    <row r="1294" spans="1:6" x14ac:dyDescent="0.25">
      <c r="A1294" s="10" t="s">
        <v>2232</v>
      </c>
      <c r="B1294" s="10" t="s">
        <v>504</v>
      </c>
    </row>
    <row r="1295" spans="1:6" x14ac:dyDescent="0.25">
      <c r="A1295" s="10" t="s">
        <v>2233</v>
      </c>
      <c r="B1295" s="10" t="s">
        <v>458</v>
      </c>
    </row>
    <row r="1296" spans="1:6" x14ac:dyDescent="0.25">
      <c r="A1296" s="10" t="s">
        <v>2234</v>
      </c>
      <c r="B1296" s="10" t="s">
        <v>88</v>
      </c>
    </row>
    <row r="1297" spans="1:6" x14ac:dyDescent="0.25">
      <c r="A1297" s="10" t="s">
        <v>2235</v>
      </c>
      <c r="B1297" s="10" t="s">
        <v>2236</v>
      </c>
    </row>
    <row r="1298" spans="1:6" x14ac:dyDescent="0.25">
      <c r="A1298" s="10" t="s">
        <v>2237</v>
      </c>
      <c r="B1298" s="10" t="s">
        <v>2238</v>
      </c>
    </row>
    <row r="1299" spans="1:6" x14ac:dyDescent="0.25">
      <c r="A1299" s="10" t="s">
        <v>2239</v>
      </c>
      <c r="B1299" s="10" t="s">
        <v>2240</v>
      </c>
    </row>
    <row r="1300" spans="1:6" x14ac:dyDescent="0.25">
      <c r="A1300" s="10" t="s">
        <v>2241</v>
      </c>
      <c r="B1300" s="10" t="s">
        <v>2242</v>
      </c>
    </row>
    <row r="1302" spans="1:6" x14ac:dyDescent="0.25">
      <c r="B1302" s="10" t="s">
        <v>2243</v>
      </c>
      <c r="C1302" s="10" t="str">
        <f>RIGHT(B1302,3)</f>
        <v>リリス</v>
      </c>
      <c r="D1302" s="10" t="s">
        <v>2244</v>
      </c>
      <c r="E1302" s="10" t="s">
        <v>2245</v>
      </c>
      <c r="F1302" s="10" t="s">
        <v>764</v>
      </c>
    </row>
    <row r="1303" spans="1:6" x14ac:dyDescent="0.25">
      <c r="A1303" s="10" t="s">
        <v>2246</v>
      </c>
      <c r="B1303" s="10" t="s">
        <v>2247</v>
      </c>
    </row>
    <row r="1304" spans="1:6" x14ac:dyDescent="0.25">
      <c r="A1304" s="10" t="s">
        <v>2248</v>
      </c>
      <c r="B1304" s="10" t="s">
        <v>1713</v>
      </c>
    </row>
    <row r="1305" spans="1:6" x14ac:dyDescent="0.25">
      <c r="A1305" s="10" t="s">
        <v>2249</v>
      </c>
      <c r="B1305" s="10" t="s">
        <v>2250</v>
      </c>
    </row>
    <row r="1306" spans="1:6" x14ac:dyDescent="0.25">
      <c r="A1306" s="10" t="s">
        <v>2251</v>
      </c>
      <c r="B1306" s="10" t="s">
        <v>2252</v>
      </c>
    </row>
    <row r="1307" spans="1:6" x14ac:dyDescent="0.25">
      <c r="A1307" s="10" t="s">
        <v>2253</v>
      </c>
      <c r="B1307" s="10" t="s">
        <v>2254</v>
      </c>
    </row>
    <row r="1308" spans="1:6" x14ac:dyDescent="0.25">
      <c r="A1308" s="10" t="s">
        <v>2255</v>
      </c>
      <c r="B1308" s="10" t="s">
        <v>157</v>
      </c>
    </row>
    <row r="1309" spans="1:6" x14ac:dyDescent="0.25">
      <c r="A1309" s="10" t="s">
        <v>2256</v>
      </c>
      <c r="B1309" s="10" t="s">
        <v>2257</v>
      </c>
    </row>
    <row r="1310" spans="1:6" x14ac:dyDescent="0.25">
      <c r="A1310" s="10" t="s">
        <v>2258</v>
      </c>
      <c r="B1310" s="10" t="s">
        <v>137</v>
      </c>
    </row>
    <row r="1311" spans="1:6" x14ac:dyDescent="0.25">
      <c r="A1311" s="10" t="s">
        <v>2259</v>
      </c>
      <c r="B1311" s="10" t="s">
        <v>2260</v>
      </c>
    </row>
    <row r="1312" spans="1:6" x14ac:dyDescent="0.25">
      <c r="A1312" s="10" t="s">
        <v>2261</v>
      </c>
      <c r="B1312" s="10" t="s">
        <v>2262</v>
      </c>
    </row>
    <row r="1313" spans="1:6" x14ac:dyDescent="0.25">
      <c r="A1313" s="10" t="s">
        <v>2263</v>
      </c>
      <c r="B1313" s="10" t="s">
        <v>2264</v>
      </c>
    </row>
    <row r="1315" spans="1:6" x14ac:dyDescent="0.25">
      <c r="B1315" s="10" t="s">
        <v>2265</v>
      </c>
      <c r="C1315" s="10" t="str">
        <f>RIGHT(B1315,3)</f>
        <v>沢咲彩</v>
      </c>
      <c r="D1315" s="10" t="s">
        <v>2266</v>
      </c>
      <c r="E1315" s="10" t="s">
        <v>2267</v>
      </c>
      <c r="F1315" s="10" t="s">
        <v>2268</v>
      </c>
    </row>
    <row r="1316" spans="1:6" x14ac:dyDescent="0.25">
      <c r="A1316" s="10" t="s">
        <v>2269</v>
      </c>
      <c r="B1316" s="10" t="s">
        <v>2270</v>
      </c>
    </row>
    <row r="1317" spans="1:6" x14ac:dyDescent="0.25">
      <c r="A1317" s="10" t="s">
        <v>2271</v>
      </c>
      <c r="B1317" s="10" t="s">
        <v>2272</v>
      </c>
    </row>
    <row r="1318" spans="1:6" x14ac:dyDescent="0.25">
      <c r="A1318" s="10" t="s">
        <v>2273</v>
      </c>
      <c r="B1318" s="10" t="s">
        <v>2274</v>
      </c>
    </row>
    <row r="1319" spans="1:6" x14ac:dyDescent="0.25">
      <c r="A1319" s="10" t="s">
        <v>2275</v>
      </c>
      <c r="B1319" s="10" t="s">
        <v>2276</v>
      </c>
    </row>
    <row r="1320" spans="1:6" x14ac:dyDescent="0.25">
      <c r="A1320" s="10" t="s">
        <v>2277</v>
      </c>
      <c r="B1320" s="10" t="s">
        <v>2278</v>
      </c>
    </row>
    <row r="1321" spans="1:6" x14ac:dyDescent="0.25">
      <c r="A1321" s="10" t="s">
        <v>2279</v>
      </c>
      <c r="B1321" s="10" t="s">
        <v>411</v>
      </c>
    </row>
    <row r="1322" spans="1:6" x14ac:dyDescent="0.25">
      <c r="A1322" s="10" t="s">
        <v>2280</v>
      </c>
      <c r="B1322" s="10" t="s">
        <v>550</v>
      </c>
    </row>
    <row r="1323" spans="1:6" x14ac:dyDescent="0.25">
      <c r="A1323" s="10" t="s">
        <v>2281</v>
      </c>
      <c r="B1323" s="10" t="s">
        <v>2282</v>
      </c>
    </row>
    <row r="1324" spans="1:6" x14ac:dyDescent="0.25">
      <c r="A1324" s="10" t="s">
        <v>2283</v>
      </c>
      <c r="B1324" s="10" t="s">
        <v>2284</v>
      </c>
    </row>
    <row r="1325" spans="1:6" x14ac:dyDescent="0.25">
      <c r="A1325" s="10" t="s">
        <v>2285</v>
      </c>
      <c r="B1325" s="10" t="s">
        <v>2286</v>
      </c>
    </row>
    <row r="1326" spans="1:6" x14ac:dyDescent="0.25">
      <c r="A1326" s="10" t="s">
        <v>2287</v>
      </c>
      <c r="B1326" s="10" t="s">
        <v>2288</v>
      </c>
    </row>
    <row r="1328" spans="1:6" x14ac:dyDescent="0.25">
      <c r="B1328" s="10" t="s">
        <v>2289</v>
      </c>
      <c r="C1328" s="10" t="str">
        <f>RIGHT(B1328,3)</f>
        <v>歌穂里</v>
      </c>
      <c r="D1328" s="10" t="s">
        <v>2290</v>
      </c>
      <c r="E1328" s="10" t="s">
        <v>2291</v>
      </c>
      <c r="F1328" s="10" t="s">
        <v>2080</v>
      </c>
    </row>
    <row r="1329" spans="1:6" x14ac:dyDescent="0.25">
      <c r="A1329" s="10" t="s">
        <v>2292</v>
      </c>
      <c r="B1329" s="10" t="s">
        <v>2293</v>
      </c>
    </row>
    <row r="1330" spans="1:6" x14ac:dyDescent="0.25">
      <c r="A1330" s="10" t="s">
        <v>2294</v>
      </c>
      <c r="B1330" s="10" t="s">
        <v>901</v>
      </c>
    </row>
    <row r="1331" spans="1:6" x14ac:dyDescent="0.25">
      <c r="A1331" s="10" t="s">
        <v>2295</v>
      </c>
      <c r="B1331" s="10" t="s">
        <v>1366</v>
      </c>
    </row>
    <row r="1332" spans="1:6" x14ac:dyDescent="0.25">
      <c r="A1332" s="10" t="s">
        <v>2296</v>
      </c>
      <c r="B1332" s="10" t="s">
        <v>2297</v>
      </c>
    </row>
    <row r="1333" spans="1:6" x14ac:dyDescent="0.25">
      <c r="A1333" s="10" t="s">
        <v>2298</v>
      </c>
      <c r="B1333" s="10" t="s">
        <v>2299</v>
      </c>
    </row>
    <row r="1334" spans="1:6" x14ac:dyDescent="0.25">
      <c r="A1334" s="10" t="s">
        <v>2300</v>
      </c>
      <c r="B1334" s="10" t="s">
        <v>61</v>
      </c>
    </row>
    <row r="1335" spans="1:6" x14ac:dyDescent="0.25">
      <c r="A1335" s="10" t="s">
        <v>2301</v>
      </c>
      <c r="B1335" s="10" t="s">
        <v>38</v>
      </c>
    </row>
    <row r="1336" spans="1:6" x14ac:dyDescent="0.25">
      <c r="A1336" s="10" t="s">
        <v>2302</v>
      </c>
      <c r="B1336" s="10" t="s">
        <v>2303</v>
      </c>
    </row>
    <row r="1337" spans="1:6" x14ac:dyDescent="0.25">
      <c r="A1337" s="10" t="s">
        <v>2304</v>
      </c>
      <c r="B1337" s="10" t="s">
        <v>2305</v>
      </c>
    </row>
    <row r="1338" spans="1:6" x14ac:dyDescent="0.25">
      <c r="A1338" s="10" t="s">
        <v>2306</v>
      </c>
      <c r="B1338" s="10" t="s">
        <v>2307</v>
      </c>
    </row>
    <row r="1339" spans="1:6" x14ac:dyDescent="0.25">
      <c r="A1339" s="10" t="s">
        <v>2308</v>
      </c>
      <c r="B1339" s="10" t="s">
        <v>2309</v>
      </c>
    </row>
    <row r="1341" spans="1:6" x14ac:dyDescent="0.25">
      <c r="B1341" s="10" t="s">
        <v>2310</v>
      </c>
      <c r="C1341" s="10" t="str">
        <f>RIGHT(B1341,3)</f>
        <v>みわ子</v>
      </c>
      <c r="D1341" s="10" t="s">
        <v>2311</v>
      </c>
      <c r="E1341" s="10" t="s">
        <v>2312</v>
      </c>
      <c r="F1341" s="10" t="s">
        <v>2268</v>
      </c>
    </row>
    <row r="1342" spans="1:6" x14ac:dyDescent="0.25">
      <c r="A1342" s="10" t="s">
        <v>2313</v>
      </c>
      <c r="B1342" s="10" t="s">
        <v>2314</v>
      </c>
    </row>
    <row r="1343" spans="1:6" x14ac:dyDescent="0.25">
      <c r="A1343" s="10" t="s">
        <v>2315</v>
      </c>
      <c r="B1343" s="10" t="s">
        <v>103</v>
      </c>
    </row>
    <row r="1344" spans="1:6" x14ac:dyDescent="0.25">
      <c r="A1344" s="10" t="s">
        <v>2316</v>
      </c>
      <c r="B1344" s="10" t="s">
        <v>2317</v>
      </c>
    </row>
    <row r="1345" spans="1:6" x14ac:dyDescent="0.25">
      <c r="A1345" s="10" t="s">
        <v>2318</v>
      </c>
      <c r="B1345" s="10" t="s">
        <v>2319</v>
      </c>
    </row>
    <row r="1346" spans="1:6" x14ac:dyDescent="0.25">
      <c r="A1346" s="10" t="s">
        <v>2320</v>
      </c>
      <c r="B1346" s="10" t="s">
        <v>2321</v>
      </c>
    </row>
    <row r="1347" spans="1:6" x14ac:dyDescent="0.25">
      <c r="A1347" s="10" t="s">
        <v>2322</v>
      </c>
      <c r="B1347" s="10" t="s">
        <v>365</v>
      </c>
    </row>
    <row r="1348" spans="1:6" x14ac:dyDescent="0.25">
      <c r="A1348" s="10" t="s">
        <v>2323</v>
      </c>
      <c r="B1348" s="10" t="s">
        <v>550</v>
      </c>
    </row>
    <row r="1349" spans="1:6" x14ac:dyDescent="0.25">
      <c r="A1349" s="10" t="s">
        <v>2324</v>
      </c>
      <c r="B1349" s="10" t="s">
        <v>2325</v>
      </c>
    </row>
    <row r="1350" spans="1:6" x14ac:dyDescent="0.25">
      <c r="A1350" s="10" t="s">
        <v>2326</v>
      </c>
      <c r="B1350" s="10" t="s">
        <v>2327</v>
      </c>
    </row>
    <row r="1351" spans="1:6" x14ac:dyDescent="0.25">
      <c r="A1351" s="10" t="s">
        <v>2328</v>
      </c>
      <c r="B1351" s="10" t="s">
        <v>2329</v>
      </c>
    </row>
    <row r="1352" spans="1:6" x14ac:dyDescent="0.25">
      <c r="A1352" s="10" t="s">
        <v>2330</v>
      </c>
      <c r="B1352" s="10" t="s">
        <v>2331</v>
      </c>
    </row>
    <row r="1354" spans="1:6" x14ac:dyDescent="0.25">
      <c r="B1354" s="10" t="s">
        <v>2332</v>
      </c>
      <c r="C1354" s="10" t="str">
        <f>RIGHT(B1354,3)</f>
        <v>さち子</v>
      </c>
      <c r="D1354" s="10" t="s">
        <v>2333</v>
      </c>
      <c r="E1354" s="10" t="s">
        <v>2334</v>
      </c>
      <c r="F1354" s="10" t="s">
        <v>964</v>
      </c>
    </row>
    <row r="1355" spans="1:6" x14ac:dyDescent="0.25">
      <c r="A1355" s="10" t="s">
        <v>2335</v>
      </c>
      <c r="B1355" s="10" t="s">
        <v>2336</v>
      </c>
    </row>
    <row r="1356" spans="1:6" x14ac:dyDescent="0.25">
      <c r="A1356" s="10" t="s">
        <v>2337</v>
      </c>
      <c r="B1356" s="10" t="s">
        <v>655</v>
      </c>
    </row>
    <row r="1357" spans="1:6" x14ac:dyDescent="0.25">
      <c r="A1357" s="10" t="s">
        <v>2338</v>
      </c>
      <c r="B1357" s="10" t="s">
        <v>2187</v>
      </c>
    </row>
    <row r="1358" spans="1:6" x14ac:dyDescent="0.25">
      <c r="A1358" s="10" t="s">
        <v>2339</v>
      </c>
      <c r="B1358" s="10" t="s">
        <v>2189</v>
      </c>
    </row>
    <row r="1359" spans="1:6" x14ac:dyDescent="0.25">
      <c r="A1359" s="10" t="s">
        <v>2340</v>
      </c>
      <c r="B1359" s="10" t="s">
        <v>2341</v>
      </c>
    </row>
    <row r="1360" spans="1:6" x14ac:dyDescent="0.25">
      <c r="A1360" s="10" t="s">
        <v>2342</v>
      </c>
      <c r="B1360" s="10" t="s">
        <v>388</v>
      </c>
    </row>
    <row r="1361" spans="1:2" x14ac:dyDescent="0.25">
      <c r="A1361" s="10" t="s">
        <v>2343</v>
      </c>
      <c r="B1361" s="10" t="s">
        <v>63</v>
      </c>
    </row>
    <row r="1362" spans="1:2" x14ac:dyDescent="0.25">
      <c r="A1362" s="10" t="s">
        <v>2344</v>
      </c>
      <c r="B1362" s="10" t="s">
        <v>2345</v>
      </c>
    </row>
    <row r="1363" spans="1:2" x14ac:dyDescent="0.25">
      <c r="A1363" s="10" t="s">
        <v>2346</v>
      </c>
      <c r="B1363" s="10" t="s">
        <v>2347</v>
      </c>
    </row>
    <row r="1364" spans="1:2" x14ac:dyDescent="0.25">
      <c r="A1364" s="10" t="s">
        <v>2348</v>
      </c>
      <c r="B1364" s="10" t="s">
        <v>2349</v>
      </c>
    </row>
    <row r="1365" spans="1:2" x14ac:dyDescent="0.25">
      <c r="A1365" s="10" t="s">
        <v>2350</v>
      </c>
      <c r="B1365" s="10" t="s">
        <v>2351</v>
      </c>
    </row>
  </sheetData>
  <autoFilter ref="E1:F1274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Wiki</vt:lpstr>
      <vt:lpstr>プロフィール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SuperVisor</cp:lastModifiedBy>
  <dcterms:created xsi:type="dcterms:W3CDTF">2017-07-03T08:40:12Z</dcterms:created>
  <dcterms:modified xsi:type="dcterms:W3CDTF">2017-07-29T23:33:51Z</dcterms:modified>
</cp:coreProperties>
</file>